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date1904="1" autoCompressPictures="0"/>
  <workbookProtection workbookPassword="9FA1" lockStructure="1"/>
  <bookViews>
    <workbookView xWindow="2820" yWindow="1060" windowWidth="25600" windowHeight="16060"/>
  </bookViews>
  <sheets>
    <sheet name="Travel Reimbursement" sheetId="1" r:id="rId1"/>
  </sheets>
  <calcPr calcId="140001" concurrentCalc="0"/>
  <customWorkbookViews>
    <customWorkbookView name="UNC - Personal View" guid="{09966A4B-80EC-4144-8F85-0F510AE56EF4}" mergeInterval="0" personalView="1" xWindow="5" yWindow="24" windowWidth="796" windowHeight="57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F43" i="1"/>
  <c r="F37" i="1"/>
  <c r="F31" i="1"/>
  <c r="F128" i="1"/>
  <c r="F122" i="1"/>
  <c r="F116" i="1"/>
  <c r="F110" i="1"/>
  <c r="F104" i="1"/>
  <c r="F98" i="1"/>
  <c r="F92" i="1"/>
  <c r="F86" i="1"/>
  <c r="F80" i="1"/>
  <c r="I53" i="1"/>
  <c r="I64" i="1"/>
  <c r="I62" i="1"/>
  <c r="I63" i="1"/>
  <c r="B62" i="1"/>
  <c r="F48" i="1"/>
  <c r="F42" i="1"/>
  <c r="F36" i="1"/>
  <c r="F127" i="1"/>
  <c r="F121" i="1"/>
  <c r="F115" i="1"/>
  <c r="F109" i="1"/>
  <c r="F103" i="1"/>
  <c r="F97" i="1"/>
  <c r="F91" i="1"/>
  <c r="F85" i="1"/>
  <c r="F69" i="1"/>
  <c r="F70" i="1"/>
  <c r="I132" i="1"/>
  <c r="I130" i="1"/>
  <c r="I126" i="1"/>
  <c r="I124" i="1"/>
  <c r="I120" i="1"/>
  <c r="I118" i="1"/>
  <c r="I114" i="1"/>
  <c r="I112" i="1"/>
  <c r="I108" i="1"/>
  <c r="I106" i="1"/>
  <c r="I102" i="1"/>
  <c r="I100" i="1"/>
  <c r="I96" i="1"/>
  <c r="I94" i="1"/>
  <c r="I90" i="1"/>
  <c r="I88" i="1"/>
  <c r="I84" i="1"/>
  <c r="I82" i="1"/>
  <c r="F79" i="1"/>
  <c r="I47" i="1"/>
  <c r="I41" i="1"/>
  <c r="I35" i="1"/>
  <c r="I51" i="1"/>
  <c r="I45" i="1"/>
  <c r="I39" i="1"/>
  <c r="I33" i="1"/>
  <c r="I57" i="1"/>
  <c r="I136" i="1"/>
  <c r="E62" i="1"/>
  <c r="E63" i="1"/>
  <c r="F71" i="1"/>
  <c r="F30" i="1"/>
  <c r="B63" i="1"/>
  <c r="J67" i="1"/>
  <c r="E56" i="1"/>
  <c r="E135" i="1"/>
  <c r="E55" i="1"/>
  <c r="E137" i="1"/>
  <c r="E136" i="1"/>
  <c r="E134" i="1"/>
  <c r="D137" i="1"/>
  <c r="D136" i="1"/>
  <c r="D135" i="1"/>
  <c r="D134" i="1"/>
  <c r="K57" i="1"/>
  <c r="K136" i="1"/>
  <c r="I65" i="1"/>
  <c r="D59" i="1"/>
  <c r="F136" i="1"/>
  <c r="D138" i="1"/>
  <c r="E59" i="1"/>
  <c r="E138" i="1"/>
  <c r="F57" i="1"/>
  <c r="B65" i="1"/>
  <c r="E65" i="1"/>
  <c r="I18" i="1"/>
  <c r="I21" i="1"/>
  <c r="I20" i="1"/>
</calcChain>
</file>

<file path=xl/sharedStrings.xml><?xml version="1.0" encoding="utf-8"?>
<sst xmlns="http://schemas.openxmlformats.org/spreadsheetml/2006/main" count="274" uniqueCount="99">
  <si>
    <t>The University of North Carolina - General Administration</t>
  </si>
  <si>
    <t>REQUEST FOR REIMBURSEMENT OF TRAVEL AND OTHER EXPENSES</t>
  </si>
  <si>
    <t>INSTRUCTIONS:  Prepare in duplicate.  Attach all necessary receipts or other supporting documents to this form and submit the original</t>
  </si>
  <si>
    <t>PAYEE'S NAME</t>
  </si>
  <si>
    <t>TITLE</t>
  </si>
  <si>
    <t>DATE</t>
  </si>
  <si>
    <t>DEPARTMENT/DIVISION</t>
  </si>
  <si>
    <t>Travel Auth. #/Date</t>
  </si>
  <si>
    <t>DEPARTMENT/DIVISION ADDRESS</t>
  </si>
  <si>
    <t>FROM</t>
  </si>
  <si>
    <t>PURPOSE OF TRIP</t>
  </si>
  <si>
    <t>AMOUNT</t>
  </si>
  <si>
    <t>OFFICE USE ONLY</t>
  </si>
  <si>
    <t>Total Expenses</t>
  </si>
  <si>
    <t>Total Advance</t>
  </si>
  <si>
    <t>Amount Due-Applicant</t>
  </si>
  <si>
    <t>I have examined this reimbursement request and certify that it is just and reasonable.</t>
  </si>
  <si>
    <t>Claimant</t>
  </si>
  <si>
    <t>Department/Division Head</t>
  </si>
  <si>
    <t>DAY</t>
  </si>
  <si>
    <t>TO</t>
  </si>
  <si>
    <t>(1) MODE</t>
  </si>
  <si>
    <t>DAILY PRIVATE CAR MILEAGE</t>
  </si>
  <si>
    <t>TRANSPORT COSTS TO BE REIMBURSED</t>
  </si>
  <si>
    <t>(2) TYPE</t>
  </si>
  <si>
    <t>(3)   DAILY TOTALS</t>
  </si>
  <si>
    <t>EXPLANATION</t>
  </si>
  <si>
    <t>(4)   AMOUNT</t>
  </si>
  <si>
    <t>(2) SUBSISTENCE</t>
  </si>
  <si>
    <t>In-State</t>
  </si>
  <si>
    <t>Out-of-State</t>
  </si>
  <si>
    <t>C=CAR</t>
  </si>
  <si>
    <t>BREAKFAST</t>
  </si>
  <si>
    <t>TRANS.</t>
  </si>
  <si>
    <t>SUBSIST.</t>
  </si>
  <si>
    <t>OTHER EXP.</t>
  </si>
  <si>
    <t>LUNCH</t>
  </si>
  <si>
    <t>DINNER</t>
  </si>
  <si>
    <t>HOTEL</t>
  </si>
  <si>
    <t>(3) 24-hour period</t>
  </si>
  <si>
    <t>(continued from previous page)</t>
  </si>
  <si>
    <t>(4)            AMOUNT</t>
  </si>
  <si>
    <t>Under penalties of perjury I certify this is a true and accurate statement of the city of lodging, expenses</t>
  </si>
  <si>
    <t xml:space="preserve">and allowances incurred in the service of the state.  Unless I have marked out this sentence, I </t>
  </si>
  <si>
    <t>voluntarily give permission to UNC GA to electronically deposit my travel reimbursement to the</t>
  </si>
  <si>
    <t>bank account I use for Payroll direct deposit or another designated bank account.</t>
  </si>
  <si>
    <t>C@.30</t>
  </si>
  <si>
    <t>INVOICE ________________________________________________</t>
  </si>
  <si>
    <t>Amount</t>
  </si>
  <si>
    <r>
      <t>to the Services Office</t>
    </r>
    <r>
      <rPr>
        <sz val="10"/>
        <rFont val="Helvetica"/>
      </rPr>
      <t xml:space="preserve"> </t>
    </r>
    <r>
      <rPr>
        <b/>
        <sz val="10"/>
        <color indexed="10"/>
        <rFont val="Helvetica"/>
      </rPr>
      <t>within 30 days after travel status terminates</t>
    </r>
    <r>
      <rPr>
        <b/>
        <sz val="8"/>
        <color indexed="10"/>
        <rFont val="Helvetica"/>
        <family val="2"/>
      </rPr>
      <t>.</t>
    </r>
    <r>
      <rPr>
        <sz val="8"/>
        <rFont val="Helvetica"/>
        <family val="2"/>
      </rPr>
      <t xml:space="preserve">  Retain one (1) copy for your files.</t>
    </r>
  </si>
  <si>
    <t>C@.56.5</t>
  </si>
  <si>
    <t>SUBSISTENCE - MEALS &amp; HOTEL</t>
  </si>
  <si>
    <t>Amount Due-UNC GA</t>
  </si>
  <si>
    <t>Ground</t>
  </si>
  <si>
    <t>Other</t>
  </si>
  <si>
    <t>Meals</t>
  </si>
  <si>
    <t>Registration Fee</t>
  </si>
  <si>
    <t>Lodging</t>
  </si>
  <si>
    <t>Transportation</t>
  </si>
  <si>
    <t>Subsistence</t>
  </si>
  <si>
    <t>Rental</t>
  </si>
  <si>
    <t>Airfare</t>
  </si>
  <si>
    <t>Train</t>
  </si>
  <si>
    <t>Parking, Taxi, Toll</t>
  </si>
  <si>
    <t>Lunch</t>
  </si>
  <si>
    <t>Hotel</t>
  </si>
  <si>
    <t>Dinner</t>
  </si>
  <si>
    <t>Breakfast</t>
  </si>
  <si>
    <t>RENTAL CAR</t>
  </si>
  <si>
    <t>TRAIN</t>
  </si>
  <si>
    <t>PARKING, TAXI, TOLL</t>
  </si>
  <si>
    <t>TRANSPORTATION - MILEAGE, AIRFARE, RENTAL CAR, TRAIN, PARKING, TAXI, TOLL</t>
  </si>
  <si>
    <t>(1) TRAVEL MODE</t>
  </si>
  <si>
    <t>31_____1</t>
  </si>
  <si>
    <t>31_____2</t>
  </si>
  <si>
    <t>31_____3</t>
  </si>
  <si>
    <t>Mailing Address (if not reimbursed via EFT):</t>
  </si>
  <si>
    <t>Advance</t>
  </si>
  <si>
    <t xml:space="preserve">            Period Covered by this Voucher</t>
  </si>
  <si>
    <t>THROUGH</t>
  </si>
  <si>
    <t>ACCOUNT NUMBER</t>
  </si>
  <si>
    <t>319_____</t>
  </si>
  <si>
    <t>Duty Station (City)</t>
  </si>
  <si>
    <t>Total Subsistance</t>
  </si>
  <si>
    <t>Total Other</t>
  </si>
  <si>
    <t>SUBTOTAL</t>
  </si>
  <si>
    <t>AIRFARE (Includes excess bagage)</t>
  </si>
  <si>
    <t>Air</t>
  </si>
  <si>
    <t>31_____9</t>
  </si>
  <si>
    <t>31_____6</t>
  </si>
  <si>
    <t>31___5</t>
  </si>
  <si>
    <t>31___4</t>
  </si>
  <si>
    <t>Total Transportation</t>
  </si>
  <si>
    <t>REIMBURSEMENT GRAND TOTAL</t>
  </si>
  <si>
    <r>
      <t xml:space="preserve">  TRAVEL (SHOW EACH CITY VISITED) </t>
    </r>
    <r>
      <rPr>
        <b/>
        <sz val="7"/>
        <color rgb="FFFF0000"/>
        <rFont val="Helv"/>
      </rPr>
      <t>MUST INCLUDE DEPARTURE AND ARRIVAL TIMES IF MEAL ALLOWANCE IS REQUESTED</t>
    </r>
  </si>
  <si>
    <t>REIMBURSEMENT SUMMARY</t>
  </si>
  <si>
    <t xml:space="preserve">          OTHER EXPENSES      - REGISTRATION FEE, OTHER (BAGGAGE TIP, INTERNET, FAX, COPIES, PHONE)</t>
  </si>
  <si>
    <t>C@.56</t>
  </si>
  <si>
    <t>INCURRED IN THE DISCHARGE OF OFFICIAL DUTY - INCLUDING PER DIEM (Rev 01/01/2014)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</si>
</sst>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\(&quot;$&quot;#,##0.00\)"/>
  </numFmts>
  <fonts count="30" x14ac:knownFonts="1">
    <font>
      <sz val="9"/>
      <name val="C Helvetica Condensed"/>
    </font>
    <font>
      <sz val="9"/>
      <name val="Helv"/>
    </font>
    <font>
      <sz val="6"/>
      <name val="Helv"/>
    </font>
    <font>
      <sz val="8"/>
      <name val="Helv"/>
    </font>
    <font>
      <sz val="7"/>
      <name val="Helv"/>
    </font>
    <font>
      <b/>
      <sz val="8"/>
      <name val="Helv"/>
    </font>
    <font>
      <b/>
      <sz val="9"/>
      <name val="Helv"/>
    </font>
    <font>
      <sz val="5"/>
      <name val="Helv"/>
    </font>
    <font>
      <sz val="8"/>
      <name val="Helvetica"/>
      <family val="2"/>
    </font>
    <font>
      <sz val="6"/>
      <name val="Helvetica"/>
      <family val="2"/>
    </font>
    <font>
      <sz val="9"/>
      <name val="Helvetica"/>
      <family val="2"/>
    </font>
    <font>
      <sz val="8"/>
      <name val="C Helvetica Condensed"/>
    </font>
    <font>
      <b/>
      <sz val="8"/>
      <color indexed="10"/>
      <name val="Helvetica"/>
      <family val="2"/>
    </font>
    <font>
      <sz val="11"/>
      <name val="Helv"/>
    </font>
    <font>
      <b/>
      <sz val="9"/>
      <name val="Helvetica"/>
    </font>
    <font>
      <sz val="10"/>
      <name val="Helvetica"/>
    </font>
    <font>
      <b/>
      <sz val="10"/>
      <color indexed="10"/>
      <name val="Helvetica"/>
    </font>
    <font>
      <sz val="7"/>
      <name val="C Helvetica Condensed"/>
    </font>
    <font>
      <b/>
      <sz val="7"/>
      <name val="Helv"/>
    </font>
    <font>
      <sz val="6"/>
      <name val="Times New Roman"/>
      <family val="1"/>
    </font>
    <font>
      <sz val="7"/>
      <name val="Helvetica"/>
      <family val="2"/>
    </font>
    <font>
      <sz val="9"/>
      <name val="C Helvetica Condensed"/>
    </font>
    <font>
      <b/>
      <sz val="10"/>
      <name val="Helv"/>
    </font>
    <font>
      <sz val="7"/>
      <name val="Times New Roman"/>
      <family val="1"/>
    </font>
    <font>
      <b/>
      <sz val="9"/>
      <color rgb="FFFF0000"/>
      <name val="Helv"/>
    </font>
    <font>
      <u/>
      <sz val="8"/>
      <name val="Helv"/>
    </font>
    <font>
      <u/>
      <sz val="8"/>
      <name val="C Helvetica Condensed"/>
    </font>
    <font>
      <b/>
      <sz val="9"/>
      <name val="C Helvetica Condensed"/>
    </font>
    <font>
      <b/>
      <sz val="7"/>
      <color rgb="FFFF0000"/>
      <name val="Helv"/>
    </font>
    <font>
      <b/>
      <sz val="8"/>
      <name val="C Helvetica Condensed"/>
    </font>
  </fonts>
  <fills count="3">
    <fill>
      <patternFill patternType="none"/>
    </fill>
    <fill>
      <patternFill patternType="gray125"/>
    </fill>
    <fill>
      <patternFill patternType="mediumGray"/>
    </fill>
  </fills>
  <borders count="5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3" fillId="0" borderId="1" applyNumberFormat="0" applyFill="0" applyBorder="0" applyAlignment="0"/>
    <xf numFmtId="44" fontId="2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/>
    <xf numFmtId="0" fontId="4" fillId="0" borderId="9" xfId="0" applyFont="1" applyBorder="1" applyAlignment="1">
      <alignment horizontal="center"/>
    </xf>
    <xf numFmtId="0" fontId="2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7" fontId="4" fillId="0" borderId="9" xfId="0" applyNumberFormat="1" applyFont="1" applyBorder="1" applyAlignment="1">
      <alignment horizontal="center"/>
    </xf>
    <xf numFmtId="0" fontId="5" fillId="0" borderId="1" xfId="1" applyFont="1" applyBorder="1"/>
    <xf numFmtId="0" fontId="6" fillId="0" borderId="15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Border="1" applyAlignment="1">
      <alignment horizontal="right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5" fillId="0" borderId="18" xfId="0" applyFont="1" applyBorder="1" applyProtection="1"/>
    <xf numFmtId="0" fontId="0" fillId="0" borderId="18" xfId="0" applyBorder="1" applyProtection="1"/>
    <xf numFmtId="0" fontId="5" fillId="0" borderId="19" xfId="0" applyFont="1" applyBorder="1" applyProtection="1"/>
    <xf numFmtId="0" fontId="5" fillId="0" borderId="20" xfId="0" applyFont="1" applyBorder="1" applyProtection="1"/>
    <xf numFmtId="0" fontId="5" fillId="0" borderId="0" xfId="1" applyFont="1" applyBorder="1" applyProtection="1"/>
    <xf numFmtId="0" fontId="0" fillId="0" borderId="20" xfId="0" applyBorder="1" applyProtection="1"/>
    <xf numFmtId="0" fontId="0" fillId="0" borderId="16" xfId="0" applyBorder="1" applyProtection="1"/>
    <xf numFmtId="0" fontId="0" fillId="0" borderId="1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5" xfId="0" applyBorder="1" applyProtection="1"/>
    <xf numFmtId="0" fontId="3" fillId="0" borderId="0" xfId="1" applyBorder="1" applyAlignment="1" applyProtection="1">
      <alignment horizontal="center"/>
    </xf>
    <xf numFmtId="0" fontId="3" fillId="0" borderId="0" xfId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4" xfId="0" applyBorder="1" applyProtection="1"/>
    <xf numFmtId="0" fontId="0" fillId="0" borderId="2" xfId="0" applyBorder="1" applyProtection="1"/>
    <xf numFmtId="0" fontId="0" fillId="0" borderId="3" xfId="0" applyBorder="1" applyProtection="1"/>
    <xf numFmtId="7" fontId="4" fillId="0" borderId="9" xfId="0" applyNumberFormat="1" applyFont="1" applyBorder="1" applyAlignment="1" applyProtection="1">
      <alignment horizontal="center"/>
    </xf>
    <xf numFmtId="0" fontId="3" fillId="0" borderId="25" xfId="1" applyBorder="1" applyAlignment="1" applyProtection="1">
      <alignment horizontal="centerContinuous"/>
    </xf>
    <xf numFmtId="0" fontId="1" fillId="0" borderId="25" xfId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Continuous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8" xfId="0" applyFont="1" applyBorder="1" applyAlignment="1" applyProtection="1">
      <alignment horizontal="center" vertical="top" wrapText="1"/>
    </xf>
    <xf numFmtId="0" fontId="7" fillId="0" borderId="29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0" xfId="0" applyFont="1" applyProtection="1"/>
    <xf numFmtId="0" fontId="8" fillId="0" borderId="16" xfId="0" applyFont="1" applyBorder="1" applyProtection="1"/>
    <xf numFmtId="0" fontId="8" fillId="0" borderId="30" xfId="0" applyFont="1" applyBorder="1" applyProtection="1"/>
    <xf numFmtId="0" fontId="10" fillId="0" borderId="5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/>
    <xf numFmtId="164" fontId="10" fillId="0" borderId="21" xfId="0" applyNumberFormat="1" applyFont="1" applyBorder="1" applyAlignment="1" applyProtection="1">
      <alignment horizontal="right"/>
    </xf>
    <xf numFmtId="164" fontId="10" fillId="0" borderId="32" xfId="0" applyNumberFormat="1" applyFont="1" applyBorder="1" applyProtection="1">
      <protection locked="0"/>
    </xf>
    <xf numFmtId="164" fontId="10" fillId="0" borderId="26" xfId="0" applyNumberFormat="1" applyFont="1" applyBorder="1"/>
    <xf numFmtId="164" fontId="10" fillId="0" borderId="23" xfId="0" applyNumberFormat="1" applyFont="1" applyBorder="1" applyProtection="1"/>
    <xf numFmtId="0" fontId="10" fillId="0" borderId="13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6" xfId="0" applyFont="1" applyBorder="1" applyProtection="1">
      <protection locked="0"/>
    </xf>
    <xf numFmtId="7" fontId="10" fillId="0" borderId="13" xfId="0" applyNumberFormat="1" applyFont="1" applyBorder="1" applyProtection="1">
      <protection locked="0"/>
    </xf>
    <xf numFmtId="7" fontId="10" fillId="0" borderId="7" xfId="0" applyNumberFormat="1" applyFont="1" applyBorder="1" applyProtection="1">
      <protection locked="0"/>
    </xf>
    <xf numFmtId="7" fontId="10" fillId="0" borderId="33" xfId="0" applyNumberFormat="1" applyFont="1" applyBorder="1"/>
    <xf numFmtId="7" fontId="10" fillId="0" borderId="9" xfId="0" applyNumberFormat="1" applyFont="1" applyBorder="1"/>
    <xf numFmtId="7" fontId="10" fillId="0" borderId="33" xfId="0" applyNumberFormat="1" applyFont="1" applyBorder="1" applyProtection="1"/>
    <xf numFmtId="7" fontId="10" fillId="0" borderId="9" xfId="0" applyNumberFormat="1" applyFont="1" applyBorder="1" applyProtection="1"/>
    <xf numFmtId="14" fontId="3" fillId="2" borderId="6" xfId="1" applyNumberFormat="1" applyFont="1" applyFill="1" applyBorder="1" applyProtection="1"/>
    <xf numFmtId="0" fontId="11" fillId="2" borderId="6" xfId="0" applyFont="1" applyFill="1" applyBorder="1"/>
    <xf numFmtId="0" fontId="11" fillId="2" borderId="7" xfId="0" applyFont="1" applyFill="1" applyBorder="1"/>
    <xf numFmtId="14" fontId="8" fillId="0" borderId="13" xfId="1" applyNumberFormat="1" applyFont="1" applyBorder="1" applyProtection="1">
      <protection locked="0"/>
    </xf>
    <xf numFmtId="7" fontId="9" fillId="0" borderId="0" xfId="0" applyNumberFormat="1" applyFont="1" applyBorder="1"/>
    <xf numFmtId="49" fontId="10" fillId="0" borderId="0" xfId="0" applyNumberFormat="1" applyFont="1" applyBorder="1" applyAlignment="1">
      <alignment horizontal="right"/>
    </xf>
    <xf numFmtId="0" fontId="10" fillId="0" borderId="1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7" fontId="0" fillId="0" borderId="0" xfId="0" applyNumberForma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7" fillId="0" borderId="0" xfId="0" applyFont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0" borderId="14" xfId="0" applyFont="1" applyBorder="1" applyProtection="1"/>
    <xf numFmtId="0" fontId="0" fillId="0" borderId="12" xfId="0" applyFont="1" applyBorder="1" applyProtection="1"/>
    <xf numFmtId="0" fontId="19" fillId="0" borderId="0" xfId="0" applyFont="1" applyBorder="1" applyProtection="1"/>
    <xf numFmtId="0" fontId="19" fillId="0" borderId="0" xfId="0" applyFont="1" applyProtection="1"/>
    <xf numFmtId="0" fontId="13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36" xfId="0" applyFont="1" applyBorder="1" applyProtection="1">
      <protection locked="0"/>
    </xf>
    <xf numFmtId="0" fontId="8" fillId="0" borderId="36" xfId="0" applyFont="1" applyBorder="1" applyAlignment="1">
      <alignment horizontal="center"/>
    </xf>
    <xf numFmtId="0" fontId="0" fillId="2" borderId="6" xfId="0" applyFill="1" applyBorder="1"/>
    <xf numFmtId="14" fontId="3" fillId="0" borderId="42" xfId="1" applyNumberFormat="1" applyFont="1" applyBorder="1" applyProtection="1">
      <protection locked="0"/>
    </xf>
    <xf numFmtId="0" fontId="10" fillId="0" borderId="43" xfId="0" applyFont="1" applyBorder="1" applyProtection="1">
      <protection locked="0"/>
    </xf>
    <xf numFmtId="7" fontId="10" fillId="0" borderId="44" xfId="0" applyNumberFormat="1" applyFont="1" applyBorder="1" applyProtection="1"/>
    <xf numFmtId="14" fontId="3" fillId="2" borderId="39" xfId="1" applyNumberFormat="1" applyFont="1" applyFill="1" applyBorder="1" applyProtection="1"/>
    <xf numFmtId="7" fontId="10" fillId="0" borderId="45" xfId="0" applyNumberFormat="1" applyFont="1" applyBorder="1" applyProtection="1"/>
    <xf numFmtId="0" fontId="11" fillId="2" borderId="39" xfId="0" applyFont="1" applyFill="1" applyBorder="1"/>
    <xf numFmtId="7" fontId="10" fillId="0" borderId="45" xfId="0" applyNumberFormat="1" applyFont="1" applyBorder="1" applyProtection="1">
      <protection locked="0"/>
    </xf>
    <xf numFmtId="7" fontId="10" fillId="0" borderId="46" xfId="0" applyNumberFormat="1" applyFont="1" applyBorder="1" applyProtection="1">
      <protection locked="0"/>
    </xf>
    <xf numFmtId="0" fontId="11" fillId="2" borderId="31" xfId="0" applyFont="1" applyFill="1" applyBorder="1"/>
    <xf numFmtId="7" fontId="10" fillId="0" borderId="47" xfId="0" applyNumberFormat="1" applyFont="1" applyBorder="1" applyProtection="1">
      <protection locked="0"/>
    </xf>
    <xf numFmtId="0" fontId="8" fillId="0" borderId="31" xfId="0" applyFont="1" applyBorder="1" applyAlignment="1">
      <alignment horizontal="center"/>
    </xf>
    <xf numFmtId="7" fontId="0" fillId="2" borderId="41" xfId="0" applyNumberFormat="1" applyFill="1" applyBorder="1" applyAlignment="1">
      <alignment horizontal="center"/>
    </xf>
    <xf numFmtId="7" fontId="0" fillId="2" borderId="35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13" xfId="0" applyFill="1" applyBorder="1"/>
    <xf numFmtId="0" fontId="0" fillId="2" borderId="3" xfId="0" applyFill="1" applyBorder="1"/>
    <xf numFmtId="0" fontId="20" fillId="0" borderId="1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2" fillId="0" borderId="0" xfId="0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Protection="1"/>
    <xf numFmtId="0" fontId="23" fillId="0" borderId="0" xfId="0" applyFont="1" applyProtection="1"/>
    <xf numFmtId="14" fontId="8" fillId="0" borderId="42" xfId="1" applyNumberFormat="1" applyFont="1" applyBorder="1" applyProtection="1">
      <protection locked="0"/>
    </xf>
    <xf numFmtId="14" fontId="3" fillId="0" borderId="17" xfId="1" applyNumberFormat="1" applyFont="1" applyBorder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4" fontId="0" fillId="0" borderId="36" xfId="2" applyFont="1" applyBorder="1" applyAlignment="1">
      <alignment vertical="center"/>
    </xf>
    <xf numFmtId="0" fontId="24" fillId="0" borderId="16" xfId="0" applyFont="1" applyBorder="1" applyProtection="1"/>
    <xf numFmtId="0" fontId="11" fillId="0" borderId="0" xfId="0" applyFont="1" applyFill="1" applyBorder="1" applyAlignment="1">
      <alignment vertical="center"/>
    </xf>
    <xf numFmtId="0" fontId="4" fillId="0" borderId="2" xfId="1" applyFont="1" applyBorder="1"/>
    <xf numFmtId="0" fontId="3" fillId="0" borderId="1" xfId="1" applyBorder="1"/>
    <xf numFmtId="0" fontId="4" fillId="0" borderId="21" xfId="1" applyFont="1" applyBorder="1"/>
    <xf numFmtId="44" fontId="0" fillId="0" borderId="3" xfId="2" applyFont="1" applyBorder="1" applyAlignment="1">
      <alignment vertical="center"/>
    </xf>
    <xf numFmtId="0" fontId="5" fillId="0" borderId="0" xfId="1" applyFont="1" applyBorder="1" applyAlignment="1">
      <alignment horizontal="left"/>
    </xf>
    <xf numFmtId="44" fontId="10" fillId="0" borderId="49" xfId="2" applyFont="1" applyBorder="1"/>
    <xf numFmtId="0" fontId="25" fillId="0" borderId="0" xfId="1" applyFont="1" applyBorder="1" applyAlignment="1">
      <alignment horizontal="left" vertical="center"/>
    </xf>
    <xf numFmtId="7" fontId="18" fillId="0" borderId="8" xfId="0" applyNumberFormat="1" applyFont="1" applyBorder="1" applyAlignment="1" applyProtection="1">
      <alignment horizontal="center"/>
    </xf>
    <xf numFmtId="0" fontId="18" fillId="0" borderId="8" xfId="0" applyFont="1" applyBorder="1" applyAlignment="1">
      <alignment horizontal="center"/>
    </xf>
    <xf numFmtId="7" fontId="18" fillId="0" borderId="8" xfId="0" applyNumberFormat="1" applyFont="1" applyBorder="1" applyAlignment="1">
      <alignment horizontal="center"/>
    </xf>
    <xf numFmtId="0" fontId="5" fillId="0" borderId="0" xfId="0" applyFont="1" applyBorder="1" applyAlignment="1"/>
    <xf numFmtId="44" fontId="10" fillId="0" borderId="36" xfId="2" applyFont="1" applyBorder="1" applyAlignment="1">
      <alignment vertical="center"/>
    </xf>
    <xf numFmtId="44" fontId="10" fillId="0" borderId="49" xfId="2" applyFont="1" applyBorder="1" applyAlignment="1"/>
    <xf numFmtId="7" fontId="8" fillId="0" borderId="0" xfId="0" applyNumberFormat="1" applyFont="1" applyBorder="1" applyAlignment="1"/>
    <xf numFmtId="7" fontId="8" fillId="0" borderId="0" xfId="0" applyNumberFormat="1" applyFont="1" applyBorder="1" applyAlignment="1">
      <alignment horizontal="center"/>
    </xf>
    <xf numFmtId="0" fontId="5" fillId="0" borderId="0" xfId="1" applyFont="1" applyBorder="1" applyAlignment="1"/>
    <xf numFmtId="0" fontId="0" fillId="0" borderId="0" xfId="0" applyBorder="1"/>
    <xf numFmtId="0" fontId="2" fillId="0" borderId="18" xfId="0" applyFont="1" applyBorder="1"/>
    <xf numFmtId="0" fontId="2" fillId="0" borderId="18" xfId="0" applyFont="1" applyBorder="1" applyAlignment="1">
      <alignment horizontal="right"/>
    </xf>
    <xf numFmtId="0" fontId="5" fillId="0" borderId="18" xfId="1" applyFont="1" applyBorder="1" applyAlignment="1">
      <alignment horizontal="right"/>
    </xf>
    <xf numFmtId="7" fontId="9" fillId="0" borderId="18" xfId="0" applyNumberFormat="1" applyFont="1" applyBorder="1"/>
    <xf numFmtId="7" fontId="0" fillId="0" borderId="18" xfId="0" applyNumberFormat="1" applyBorder="1"/>
    <xf numFmtId="7" fontId="10" fillId="0" borderId="41" xfId="0" applyNumberFormat="1" applyFont="1" applyBorder="1"/>
    <xf numFmtId="0" fontId="2" fillId="0" borderId="15" xfId="0" applyFont="1" applyBorder="1"/>
    <xf numFmtId="0" fontId="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0" fillId="0" borderId="35" xfId="0" applyBorder="1"/>
    <xf numFmtId="0" fontId="13" fillId="0" borderId="15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0" fillId="0" borderId="15" xfId="0" applyBorder="1"/>
    <xf numFmtId="0" fontId="0" fillId="0" borderId="29" xfId="0" applyBorder="1"/>
    <xf numFmtId="0" fontId="0" fillId="0" borderId="48" xfId="0" applyBorder="1"/>
    <xf numFmtId="0" fontId="0" fillId="0" borderId="48" xfId="0" applyBorder="1" applyAlignment="1">
      <alignment horizontal="right"/>
    </xf>
    <xf numFmtId="0" fontId="5" fillId="0" borderId="20" xfId="0" applyFont="1" applyBorder="1"/>
    <xf numFmtId="164" fontId="0" fillId="0" borderId="3" xfId="2" applyNumberFormat="1" applyFont="1" applyBorder="1" applyAlignment="1">
      <alignment vertical="center"/>
    </xf>
    <xf numFmtId="44" fontId="10" fillId="0" borderId="13" xfId="2" applyFont="1" applyBorder="1" applyProtection="1">
      <protection locked="0"/>
    </xf>
    <xf numFmtId="44" fontId="10" fillId="0" borderId="7" xfId="2" applyFont="1" applyBorder="1" applyProtection="1">
      <protection locked="0"/>
    </xf>
    <xf numFmtId="7" fontId="10" fillId="0" borderId="49" xfId="2" applyNumberFormat="1" applyFont="1" applyBorder="1" applyAlignment="1"/>
    <xf numFmtId="0" fontId="8" fillId="0" borderId="24" xfId="0" applyFont="1" applyBorder="1" applyProtection="1">
      <protection locked="0"/>
    </xf>
    <xf numFmtId="0" fontId="8" fillId="0" borderId="24" xfId="0" applyFont="1" applyBorder="1" applyProtection="1"/>
    <xf numFmtId="0" fontId="8" fillId="0" borderId="40" xfId="0" applyFont="1" applyBorder="1" applyProtection="1">
      <protection locked="0"/>
    </xf>
    <xf numFmtId="0" fontId="0" fillId="2" borderId="51" xfId="0" applyFill="1" applyBorder="1" applyAlignment="1">
      <alignment horizontal="center"/>
    </xf>
    <xf numFmtId="7" fontId="0" fillId="2" borderId="52" xfId="0" applyNumberFormat="1" applyFill="1" applyBorder="1" applyProtection="1"/>
    <xf numFmtId="0" fontId="20" fillId="0" borderId="53" xfId="0" applyFont="1" applyBorder="1" applyAlignment="1">
      <alignment horizontal="center"/>
    </xf>
    <xf numFmtId="7" fontId="10" fillId="0" borderId="46" xfId="0" applyNumberFormat="1" applyFont="1" applyBorder="1"/>
    <xf numFmtId="7" fontId="10" fillId="0" borderId="47" xfId="0" applyNumberFormat="1" applyFont="1" applyBorder="1"/>
    <xf numFmtId="7" fontId="0" fillId="2" borderId="41" xfId="0" applyNumberFormat="1" applyFill="1" applyBorder="1"/>
    <xf numFmtId="7" fontId="0" fillId="2" borderId="56" xfId="0" applyNumberFormat="1" applyFill="1" applyBorder="1"/>
    <xf numFmtId="0" fontId="8" fillId="0" borderId="43" xfId="0" quotePrefix="1" applyFont="1" applyBorder="1" applyAlignment="1">
      <alignment horizontal="center"/>
    </xf>
    <xf numFmtId="0" fontId="8" fillId="0" borderId="13" xfId="0" quotePrefix="1" applyFont="1" applyBorder="1" applyAlignment="1">
      <alignment horizontal="center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14" fontId="10" fillId="0" borderId="27" xfId="0" applyNumberFormat="1" applyFont="1" applyBorder="1" applyAlignment="1" applyProtection="1">
      <alignment horizontal="left"/>
      <protection locked="0"/>
    </xf>
    <xf numFmtId="14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</xf>
    <xf numFmtId="14" fontId="10" fillId="0" borderId="4" xfId="0" applyNumberFormat="1" applyFont="1" applyBorder="1" applyAlignment="1" applyProtection="1">
      <alignment horizontal="left"/>
      <protection locked="0"/>
    </xf>
    <xf numFmtId="14" fontId="10" fillId="0" borderId="24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7" fontId="11" fillId="2" borderId="16" xfId="0" applyNumberFormat="1" applyFont="1" applyFill="1" applyBorder="1"/>
    <xf numFmtId="7" fontId="11" fillId="2" borderId="1" xfId="0" applyNumberFormat="1" applyFont="1" applyFill="1" applyBorder="1"/>
    <xf numFmtId="7" fontId="11" fillId="2" borderId="37" xfId="0" applyNumberFormat="1" applyFont="1" applyFill="1" applyBorder="1"/>
    <xf numFmtId="7" fontId="11" fillId="2" borderId="54" xfId="0" applyNumberFormat="1" applyFont="1" applyFill="1" applyBorder="1"/>
    <xf numFmtId="7" fontId="11" fillId="2" borderId="38" xfId="0" applyNumberFormat="1" applyFont="1" applyFill="1" applyBorder="1"/>
    <xf numFmtId="7" fontId="11" fillId="2" borderId="55" xfId="0" applyNumberFormat="1" applyFont="1" applyFill="1" applyBorder="1"/>
    <xf numFmtId="0" fontId="18" fillId="0" borderId="27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2" borderId="3" xfId="0" applyFill="1" applyBorder="1"/>
    <xf numFmtId="0" fontId="0" fillId="2" borderId="6" xfId="0" applyFill="1" applyBorder="1"/>
    <xf numFmtId="0" fontId="0" fillId="2" borderId="13" xfId="0" applyFill="1" applyBorder="1"/>
    <xf numFmtId="0" fontId="29" fillId="0" borderId="48" xfId="0" applyFont="1" applyBorder="1" applyAlignment="1">
      <alignment horizontal="right"/>
    </xf>
    <xf numFmtId="0" fontId="27" fillId="0" borderId="48" xfId="0" applyFont="1" applyBorder="1" applyAlignment="1">
      <alignment horizontal="right"/>
    </xf>
    <xf numFmtId="44" fontId="27" fillId="0" borderId="48" xfId="2" applyFont="1" applyBorder="1" applyAlignment="1">
      <alignment horizontal="center"/>
    </xf>
    <xf numFmtId="44" fontId="27" fillId="0" borderId="50" xfId="2" applyFont="1" applyBorder="1" applyAlignment="1">
      <alignment horizontal="center"/>
    </xf>
  </cellXfs>
  <cellStyles count="3">
    <cellStyle name="Currency" xfId="2" builtinId="4"/>
    <cellStyle name="HELV-8PT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16</xdr:row>
      <xdr:rowOff>9525</xdr:rowOff>
    </xdr:from>
    <xdr:to>
      <xdr:col>7</xdr:col>
      <xdr:colOff>523875</xdr:colOff>
      <xdr:row>20</xdr:row>
      <xdr:rowOff>161925</xdr:rowOff>
    </xdr:to>
    <xdr:sp macro="" textlink="">
      <xdr:nvSpPr>
        <xdr:cNvPr id="1351" name="Line 2"/>
        <xdr:cNvSpPr>
          <a:spLocks noChangeShapeType="1"/>
        </xdr:cNvSpPr>
      </xdr:nvSpPr>
      <xdr:spPr bwMode="auto">
        <a:xfrm>
          <a:off x="5210175" y="2752725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523875</xdr:colOff>
      <xdr:row>17</xdr:row>
      <xdr:rowOff>9525</xdr:rowOff>
    </xdr:from>
    <xdr:to>
      <xdr:col>10</xdr:col>
      <xdr:colOff>523875</xdr:colOff>
      <xdr:row>20</xdr:row>
      <xdr:rowOff>161925</xdr:rowOff>
    </xdr:to>
    <xdr:sp macro="" textlink="">
      <xdr:nvSpPr>
        <xdr:cNvPr id="1352" name="Line 8"/>
        <xdr:cNvSpPr>
          <a:spLocks noChangeShapeType="1"/>
        </xdr:cNvSpPr>
      </xdr:nvSpPr>
      <xdr:spPr bwMode="auto">
        <a:xfrm flipH="1">
          <a:off x="7439025" y="292417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323850</xdr:colOff>
      <xdr:row>16</xdr:row>
      <xdr:rowOff>0</xdr:rowOff>
    </xdr:from>
    <xdr:to>
      <xdr:col>7</xdr:col>
      <xdr:colOff>323850</xdr:colOff>
      <xdr:row>21</xdr:row>
      <xdr:rowOff>0</xdr:rowOff>
    </xdr:to>
    <xdr:sp macro="" textlink="">
      <xdr:nvSpPr>
        <xdr:cNvPr id="1353" name="Line 9"/>
        <xdr:cNvSpPr>
          <a:spLocks noChangeShapeType="1"/>
        </xdr:cNvSpPr>
      </xdr:nvSpPr>
      <xdr:spPr bwMode="auto">
        <a:xfrm>
          <a:off x="5010150" y="274320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161925</xdr:colOff>
      <xdr:row>16</xdr:row>
      <xdr:rowOff>9525</xdr:rowOff>
    </xdr:from>
    <xdr:to>
      <xdr:col>9</xdr:col>
      <xdr:colOff>161925</xdr:colOff>
      <xdr:row>21</xdr:row>
      <xdr:rowOff>0</xdr:rowOff>
    </xdr:to>
    <xdr:sp macro="" textlink="">
      <xdr:nvSpPr>
        <xdr:cNvPr id="1354" name="Line 10"/>
        <xdr:cNvSpPr>
          <a:spLocks noChangeShapeType="1"/>
        </xdr:cNvSpPr>
      </xdr:nvSpPr>
      <xdr:spPr bwMode="auto">
        <a:xfrm>
          <a:off x="6715125" y="27717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57</xdr:row>
      <xdr:rowOff>161925</xdr:rowOff>
    </xdr:from>
    <xdr:to>
      <xdr:col>3</xdr:col>
      <xdr:colOff>381000</xdr:colOff>
      <xdr:row>57</xdr:row>
      <xdr:rowOff>161925</xdr:rowOff>
    </xdr:to>
    <xdr:sp macro="" textlink="">
      <xdr:nvSpPr>
        <xdr:cNvPr id="1355" name="Line 11"/>
        <xdr:cNvSpPr>
          <a:spLocks noChangeShapeType="1"/>
        </xdr:cNvSpPr>
      </xdr:nvSpPr>
      <xdr:spPr bwMode="auto">
        <a:xfrm>
          <a:off x="2857500" y="1037272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247650</xdr:colOff>
      <xdr:row>58</xdr:row>
      <xdr:rowOff>9525</xdr:rowOff>
    </xdr:from>
    <xdr:to>
      <xdr:col>4</xdr:col>
      <xdr:colOff>609600</xdr:colOff>
      <xdr:row>58</xdr:row>
      <xdr:rowOff>9525</xdr:rowOff>
    </xdr:to>
    <xdr:sp macro="" textlink="">
      <xdr:nvSpPr>
        <xdr:cNvPr id="1356" name="Line 12"/>
        <xdr:cNvSpPr>
          <a:spLocks noChangeShapeType="1"/>
        </xdr:cNvSpPr>
      </xdr:nvSpPr>
      <xdr:spPr bwMode="auto">
        <a:xfrm flipV="1">
          <a:off x="3495675" y="103917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137</xdr:row>
      <xdr:rowOff>0</xdr:rowOff>
    </xdr:from>
    <xdr:to>
      <xdr:col>3</xdr:col>
      <xdr:colOff>266700</xdr:colOff>
      <xdr:row>137</xdr:row>
      <xdr:rowOff>0</xdr:rowOff>
    </xdr:to>
    <xdr:sp macro="" textlink="">
      <xdr:nvSpPr>
        <xdr:cNvPr id="1357" name="Line 13"/>
        <xdr:cNvSpPr>
          <a:spLocks noChangeShapeType="1"/>
        </xdr:cNvSpPr>
      </xdr:nvSpPr>
      <xdr:spPr bwMode="auto">
        <a:xfrm>
          <a:off x="2752725" y="212788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137</xdr:row>
      <xdr:rowOff>0</xdr:rowOff>
    </xdr:from>
    <xdr:to>
      <xdr:col>4</xdr:col>
      <xdr:colOff>438150</xdr:colOff>
      <xdr:row>137</xdr:row>
      <xdr:rowOff>0</xdr:rowOff>
    </xdr:to>
    <xdr:sp macro="" textlink="">
      <xdr:nvSpPr>
        <xdr:cNvPr id="1358" name="Line 14"/>
        <xdr:cNvSpPr>
          <a:spLocks noChangeShapeType="1"/>
        </xdr:cNvSpPr>
      </xdr:nvSpPr>
      <xdr:spPr bwMode="auto">
        <a:xfrm>
          <a:off x="3267075" y="212788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136</xdr:row>
      <xdr:rowOff>161924</xdr:rowOff>
    </xdr:from>
    <xdr:to>
      <xdr:col>3</xdr:col>
      <xdr:colOff>400050</xdr:colOff>
      <xdr:row>136</xdr:row>
      <xdr:rowOff>161925</xdr:rowOff>
    </xdr:to>
    <xdr:sp macro="" textlink="">
      <xdr:nvSpPr>
        <xdr:cNvPr id="1359" name="Line 15"/>
        <xdr:cNvSpPr>
          <a:spLocks noChangeShapeType="1"/>
        </xdr:cNvSpPr>
      </xdr:nvSpPr>
      <xdr:spPr bwMode="auto">
        <a:xfrm>
          <a:off x="2857500" y="24193499"/>
          <a:ext cx="3714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190498</xdr:colOff>
      <xdr:row>136</xdr:row>
      <xdr:rowOff>161924</xdr:rowOff>
    </xdr:from>
    <xdr:to>
      <xdr:col>4</xdr:col>
      <xdr:colOff>571500</xdr:colOff>
      <xdr:row>136</xdr:row>
      <xdr:rowOff>161925</xdr:rowOff>
    </xdr:to>
    <xdr:sp macro="" textlink="">
      <xdr:nvSpPr>
        <xdr:cNvPr id="1360" name="Line 16"/>
        <xdr:cNvSpPr>
          <a:spLocks noChangeShapeType="1"/>
        </xdr:cNvSpPr>
      </xdr:nvSpPr>
      <xdr:spPr bwMode="auto">
        <a:xfrm>
          <a:off x="3438523" y="24193499"/>
          <a:ext cx="381002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showGridLines="0" showZeros="0" tabSelected="1" topLeftCell="A3" workbookViewId="0">
      <selection activeCell="F50" sqref="F50"/>
    </sheetView>
  </sheetViews>
  <sheetFormatPr baseColWidth="10" defaultColWidth="12" defaultRowHeight="14" customHeight="1" x14ac:dyDescent="0"/>
  <cols>
    <col min="1" max="1" width="10.83203125" customWidth="1"/>
    <col min="2" max="2" width="16.33203125" customWidth="1"/>
    <col min="3" max="3" width="15.33203125" customWidth="1"/>
    <col min="4" max="4" width="7.6640625" customWidth="1"/>
    <col min="5" max="5" width="11.1640625" customWidth="1"/>
    <col min="6" max="6" width="10.83203125" customWidth="1"/>
    <col min="7" max="7" width="7.5" customWidth="1"/>
    <col min="8" max="8" width="10" customWidth="1"/>
    <col min="9" max="9" width="11.1640625" customWidth="1"/>
    <col min="10" max="10" width="12.33203125" customWidth="1"/>
    <col min="11" max="11" width="10.33203125" customWidth="1"/>
  </cols>
  <sheetData>
    <row r="1" spans="1:11" ht="14" customHeight="1">
      <c r="A1" s="19"/>
      <c r="B1" s="19"/>
      <c r="C1" s="19"/>
      <c r="D1" s="19"/>
      <c r="E1" s="19"/>
      <c r="F1" s="112" t="s">
        <v>0</v>
      </c>
      <c r="G1" s="19"/>
      <c r="H1" s="19"/>
      <c r="I1" s="19"/>
      <c r="J1" s="19"/>
      <c r="K1" s="19"/>
    </row>
    <row r="2" spans="1:11" ht="14" customHeight="1">
      <c r="A2" s="19"/>
      <c r="B2" s="19"/>
      <c r="C2" s="19"/>
      <c r="D2" s="19"/>
      <c r="E2" s="19"/>
      <c r="F2" s="20" t="s">
        <v>1</v>
      </c>
      <c r="G2" s="19"/>
      <c r="H2" s="19"/>
      <c r="I2" s="19"/>
      <c r="J2" s="19"/>
      <c r="K2" s="19"/>
    </row>
    <row r="3" spans="1:11" ht="14" customHeight="1">
      <c r="A3" s="19"/>
      <c r="B3" s="19"/>
      <c r="C3" s="19"/>
      <c r="D3" s="19"/>
      <c r="E3" s="19"/>
      <c r="F3" s="20" t="s">
        <v>98</v>
      </c>
      <c r="G3" s="19"/>
      <c r="H3" s="19"/>
      <c r="I3" s="19"/>
      <c r="J3" s="19"/>
      <c r="K3" s="19"/>
    </row>
    <row r="4" spans="1:11" ht="14" customHeight="1">
      <c r="A4" s="19"/>
      <c r="B4" s="19"/>
      <c r="C4" s="19"/>
      <c r="D4" s="19"/>
      <c r="E4" s="19"/>
      <c r="F4" s="20"/>
      <c r="G4" s="19"/>
      <c r="H4" s="19"/>
      <c r="I4" s="19"/>
      <c r="J4" s="19"/>
      <c r="K4" s="19"/>
    </row>
    <row r="5" spans="1:11" ht="14" customHeight="1">
      <c r="A5" s="52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4" customHeight="1" thickBot="1">
      <c r="A6" s="52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4" customHeight="1">
      <c r="A7" s="21" t="s">
        <v>3</v>
      </c>
      <c r="B7" s="22"/>
      <c r="C7" s="22"/>
      <c r="D7" s="23" t="s">
        <v>4</v>
      </c>
      <c r="E7" s="22"/>
      <c r="F7" s="22"/>
      <c r="G7" s="22"/>
      <c r="H7" s="22"/>
      <c r="I7" s="24" t="s">
        <v>5</v>
      </c>
      <c r="J7" s="22"/>
      <c r="K7" s="22"/>
    </row>
    <row r="8" spans="1:11" ht="14" customHeight="1">
      <c r="A8" s="182"/>
      <c r="B8" s="182"/>
      <c r="C8" s="187"/>
      <c r="D8" s="188"/>
      <c r="E8" s="182"/>
      <c r="F8" s="182"/>
      <c r="G8" s="182"/>
      <c r="H8" s="183"/>
      <c r="I8" s="178"/>
      <c r="J8" s="179"/>
      <c r="K8" s="179"/>
    </row>
    <row r="9" spans="1:11" ht="14" customHeight="1">
      <c r="A9" s="14" t="s">
        <v>6</v>
      </c>
      <c r="F9" s="15" t="s">
        <v>7</v>
      </c>
      <c r="I9" s="15" t="s">
        <v>82</v>
      </c>
    </row>
    <row r="10" spans="1:11" ht="14" customHeight="1">
      <c r="A10" s="180"/>
      <c r="B10" s="180"/>
      <c r="C10" s="180"/>
      <c r="D10" s="180"/>
      <c r="E10" s="181"/>
      <c r="F10" s="178"/>
      <c r="G10" s="182"/>
      <c r="H10" s="183"/>
      <c r="I10" s="184"/>
      <c r="J10" s="182"/>
      <c r="K10" s="182"/>
    </row>
    <row r="11" spans="1:11" ht="14" customHeight="1">
      <c r="A11" s="14" t="s">
        <v>8</v>
      </c>
      <c r="F11" s="122" t="s">
        <v>80</v>
      </c>
      <c r="G11" s="28"/>
      <c r="H11" s="77"/>
      <c r="I11" s="77"/>
      <c r="J11" s="77"/>
      <c r="K11" s="77"/>
    </row>
    <row r="12" spans="1:11" ht="14" customHeight="1">
      <c r="A12" s="185"/>
      <c r="B12" s="185"/>
      <c r="C12" s="185"/>
      <c r="D12" s="185"/>
      <c r="E12" s="186"/>
      <c r="F12" s="78"/>
      <c r="G12" s="55"/>
      <c r="H12" s="55"/>
      <c r="I12" s="55"/>
      <c r="J12" s="55"/>
      <c r="K12" s="55"/>
    </row>
    <row r="13" spans="1:11" ht="14" customHeight="1">
      <c r="A13" s="124" t="s">
        <v>9</v>
      </c>
      <c r="B13" s="125" t="s">
        <v>78</v>
      </c>
      <c r="C13" s="125"/>
      <c r="D13" s="125"/>
      <c r="E13" s="126" t="s">
        <v>79</v>
      </c>
      <c r="F13" s="118" t="s">
        <v>76</v>
      </c>
      <c r="G13" s="56"/>
      <c r="H13" s="56"/>
      <c r="I13" s="56"/>
      <c r="J13" s="56"/>
      <c r="K13" s="56"/>
    </row>
    <row r="14" spans="1:11" ht="15" customHeight="1">
      <c r="A14" s="191"/>
      <c r="B14" s="192"/>
      <c r="C14" s="191"/>
      <c r="D14" s="179"/>
      <c r="E14" s="192"/>
      <c r="F14" s="197"/>
      <c r="G14" s="197"/>
      <c r="H14" s="197"/>
      <c r="I14" s="197"/>
      <c r="J14" s="197"/>
      <c r="K14" s="197"/>
    </row>
    <row r="15" spans="1:11" ht="14" customHeight="1">
      <c r="A15" s="25" t="s">
        <v>10</v>
      </c>
      <c r="B15" s="57"/>
      <c r="C15" s="56"/>
      <c r="D15" s="56"/>
      <c r="E15" s="56"/>
      <c r="F15" s="198"/>
      <c r="G15" s="197"/>
      <c r="H15" s="197"/>
      <c r="I15" s="197"/>
      <c r="J15" s="197"/>
      <c r="K15" s="197"/>
    </row>
    <row r="16" spans="1:11" ht="14" customHeight="1" thickBot="1">
      <c r="A16" s="193"/>
      <c r="B16" s="193"/>
      <c r="C16" s="193"/>
      <c r="D16" s="193"/>
      <c r="E16" s="194"/>
      <c r="F16" s="199"/>
      <c r="G16" s="200"/>
      <c r="H16" s="200"/>
      <c r="I16" s="200"/>
      <c r="J16" s="200"/>
      <c r="K16" s="200"/>
    </row>
    <row r="17" spans="1:11" ht="14" customHeight="1">
      <c r="A17" s="193"/>
      <c r="B17" s="193"/>
      <c r="C17" s="193"/>
      <c r="D17" s="193"/>
      <c r="E17" s="194"/>
      <c r="F17" s="26"/>
      <c r="G17" s="22"/>
      <c r="H17" s="22"/>
      <c r="I17" s="42" t="s">
        <v>11</v>
      </c>
      <c r="J17" s="43" t="s">
        <v>12</v>
      </c>
      <c r="K17" s="41"/>
    </row>
    <row r="18" spans="1:11" ht="14" customHeight="1">
      <c r="A18" s="195"/>
      <c r="B18" s="195"/>
      <c r="C18" s="195"/>
      <c r="D18" s="195"/>
      <c r="E18" s="196"/>
      <c r="F18" s="53" t="s">
        <v>13</v>
      </c>
      <c r="G18" s="28"/>
      <c r="H18" s="28"/>
      <c r="I18" s="58">
        <f>B65+E65+I62+I63</f>
        <v>0</v>
      </c>
      <c r="J18" s="28"/>
      <c r="K18" s="29"/>
    </row>
    <row r="19" spans="1:11" ht="14" customHeight="1">
      <c r="A19" s="114" t="s">
        <v>42</v>
      </c>
      <c r="B19" s="87"/>
      <c r="C19" s="86"/>
      <c r="D19" s="86"/>
      <c r="E19" s="86"/>
      <c r="F19" s="53" t="s">
        <v>14</v>
      </c>
      <c r="G19" s="28"/>
      <c r="H19" s="28"/>
      <c r="I19" s="59"/>
      <c r="J19" s="28"/>
      <c r="K19" s="29"/>
    </row>
    <row r="20" spans="1:11" ht="14" customHeight="1">
      <c r="A20" s="114" t="s">
        <v>43</v>
      </c>
      <c r="B20" s="87"/>
      <c r="C20" s="86"/>
      <c r="D20" s="86"/>
      <c r="E20" s="86"/>
      <c r="F20" s="53" t="s">
        <v>52</v>
      </c>
      <c r="G20" s="28"/>
      <c r="H20" s="28"/>
      <c r="I20" s="60">
        <f>IF(I18-I19&lt;0,-(I18-I19),0)</f>
        <v>0</v>
      </c>
      <c r="J20" s="28"/>
      <c r="K20" s="29"/>
    </row>
    <row r="21" spans="1:11" ht="14" customHeight="1" thickBot="1">
      <c r="A21" s="115" t="s">
        <v>44</v>
      </c>
      <c r="B21" s="87"/>
      <c r="C21" s="87"/>
      <c r="D21" s="87"/>
      <c r="E21" s="86"/>
      <c r="F21" s="54" t="s">
        <v>15</v>
      </c>
      <c r="G21" s="30"/>
      <c r="H21" s="30"/>
      <c r="I21" s="61">
        <f>IF(I18-I19&gt;=0,I18-I19,0)</f>
        <v>0</v>
      </c>
      <c r="J21" s="30"/>
      <c r="K21" s="31"/>
    </row>
    <row r="22" spans="1:11" ht="14" customHeight="1">
      <c r="A22" s="115" t="s">
        <v>45</v>
      </c>
      <c r="B22" s="87"/>
      <c r="C22" s="87"/>
      <c r="D22" s="87"/>
      <c r="E22" s="87"/>
      <c r="F22" s="115" t="s">
        <v>16</v>
      </c>
      <c r="G22" s="19"/>
      <c r="H22" s="19"/>
      <c r="I22" s="19"/>
      <c r="J22" s="19"/>
      <c r="K22" s="19"/>
    </row>
    <row r="23" spans="1:11" ht="14" customHeight="1">
      <c r="A23" s="81"/>
      <c r="B23" s="81"/>
      <c r="C23" s="81"/>
      <c r="D23" s="81"/>
      <c r="E23" s="81"/>
      <c r="F23" s="19"/>
      <c r="G23" s="19"/>
      <c r="H23" s="19"/>
      <c r="I23" s="19"/>
      <c r="J23" s="19"/>
      <c r="K23" s="19"/>
    </row>
    <row r="24" spans="1:11" ht="14" customHeight="1">
      <c r="A24" s="190"/>
      <c r="B24" s="190"/>
      <c r="C24" s="190"/>
      <c r="D24" s="190"/>
      <c r="E24" s="19"/>
      <c r="F24" s="32"/>
      <c r="G24" s="32"/>
      <c r="H24" s="32"/>
      <c r="I24" s="32"/>
      <c r="J24" s="32"/>
      <c r="K24" s="32"/>
    </row>
    <row r="25" spans="1:11" ht="14" customHeight="1" thickBot="1">
      <c r="A25" s="19"/>
      <c r="B25" s="33" t="s">
        <v>17</v>
      </c>
      <c r="C25" s="19"/>
      <c r="D25" s="19"/>
      <c r="E25" s="19"/>
      <c r="F25" s="19"/>
      <c r="G25" s="19"/>
      <c r="H25" s="34" t="s">
        <v>18</v>
      </c>
      <c r="I25" s="19"/>
      <c r="J25" s="19"/>
      <c r="K25" s="19"/>
    </row>
    <row r="26" spans="1:11" ht="6" customHeight="1" thickTop="1">
      <c r="A26" s="35"/>
      <c r="B26" s="35"/>
      <c r="C26" s="36"/>
      <c r="D26" s="82"/>
      <c r="E26" s="83"/>
      <c r="F26" s="83"/>
      <c r="G26" s="84"/>
      <c r="H26" s="83"/>
      <c r="I26" s="83"/>
      <c r="J26" s="84"/>
      <c r="K26" s="85"/>
    </row>
    <row r="27" spans="1:11" ht="45.75" customHeight="1">
      <c r="A27" s="37"/>
      <c r="B27" s="175" t="s">
        <v>94</v>
      </c>
      <c r="C27" s="189"/>
      <c r="D27" s="175" t="s">
        <v>71</v>
      </c>
      <c r="E27" s="176"/>
      <c r="F27" s="177"/>
      <c r="G27" s="208" t="s">
        <v>51</v>
      </c>
      <c r="H27" s="209"/>
      <c r="I27" s="210"/>
      <c r="J27" s="207" t="s">
        <v>96</v>
      </c>
      <c r="K27" s="189"/>
    </row>
    <row r="28" spans="1:11" ht="14" customHeight="1">
      <c r="A28" s="38"/>
      <c r="B28" s="38"/>
      <c r="C28" s="38"/>
      <c r="D28" s="38"/>
      <c r="E28" s="38"/>
      <c r="F28" s="38"/>
      <c r="G28" s="27"/>
      <c r="H28" s="38"/>
      <c r="I28" s="38"/>
      <c r="J28" s="27"/>
      <c r="K28" s="39"/>
    </row>
    <row r="29" spans="1:11" s="1" customFormat="1" ht="28" customHeight="1" thickBot="1">
      <c r="A29" s="46" t="s">
        <v>19</v>
      </c>
      <c r="B29" s="46" t="s">
        <v>9</v>
      </c>
      <c r="C29" s="46" t="s">
        <v>20</v>
      </c>
      <c r="D29" s="46" t="s">
        <v>21</v>
      </c>
      <c r="E29" s="46" t="s">
        <v>22</v>
      </c>
      <c r="F29" s="46" t="s">
        <v>23</v>
      </c>
      <c r="G29" s="47" t="s">
        <v>24</v>
      </c>
      <c r="H29" s="46" t="s">
        <v>11</v>
      </c>
      <c r="I29" s="46" t="s">
        <v>25</v>
      </c>
      <c r="J29" s="47" t="s">
        <v>26</v>
      </c>
      <c r="K29" s="48" t="s">
        <v>27</v>
      </c>
    </row>
    <row r="30" spans="1:11" ht="14" customHeight="1">
      <c r="A30" s="94"/>
      <c r="B30" s="95"/>
      <c r="C30" s="95"/>
      <c r="D30" s="173" t="s">
        <v>46</v>
      </c>
      <c r="E30" s="95"/>
      <c r="F30" s="96">
        <f>ROUND((E30*0.3),2)</f>
        <v>0</v>
      </c>
      <c r="G30" s="166"/>
      <c r="H30" s="167"/>
      <c r="I30" s="105"/>
      <c r="J30" s="164" t="s">
        <v>56</v>
      </c>
      <c r="K30" s="160"/>
    </row>
    <row r="31" spans="1:11" ht="14" customHeight="1">
      <c r="A31" s="97"/>
      <c r="B31" s="62"/>
      <c r="C31" s="62"/>
      <c r="D31" s="174" t="s">
        <v>97</v>
      </c>
      <c r="E31" s="64"/>
      <c r="F31" s="98">
        <f>ROUND((E31*0.56),2)</f>
        <v>0</v>
      </c>
      <c r="G31" s="110" t="s">
        <v>67</v>
      </c>
      <c r="H31" s="65"/>
      <c r="I31" s="106"/>
      <c r="J31" s="163"/>
      <c r="K31" s="160"/>
    </row>
    <row r="32" spans="1:11" ht="14" customHeight="1">
      <c r="A32" s="99"/>
      <c r="B32" s="62"/>
      <c r="C32" s="62"/>
      <c r="D32" s="89" t="s">
        <v>61</v>
      </c>
      <c r="E32" s="109"/>
      <c r="F32" s="100"/>
      <c r="G32" s="111" t="s">
        <v>64</v>
      </c>
      <c r="H32" s="65"/>
      <c r="I32" s="106"/>
      <c r="J32" s="163" t="s">
        <v>54</v>
      </c>
      <c r="K32" s="160"/>
    </row>
    <row r="33" spans="1:11" ht="14" customHeight="1">
      <c r="A33" s="99"/>
      <c r="B33" s="62"/>
      <c r="C33" s="62"/>
      <c r="D33" s="89" t="s">
        <v>60</v>
      </c>
      <c r="E33" s="93"/>
      <c r="F33" s="100"/>
      <c r="G33" s="168" t="s">
        <v>66</v>
      </c>
      <c r="H33" s="65"/>
      <c r="I33" s="169">
        <f>SUM(H31:H33)</f>
        <v>0</v>
      </c>
      <c r="J33" s="163"/>
      <c r="K33" s="160"/>
    </row>
    <row r="34" spans="1:11" ht="14" customHeight="1">
      <c r="A34" s="99"/>
      <c r="B34" s="91"/>
      <c r="C34" s="91"/>
      <c r="D34" s="92" t="s">
        <v>62</v>
      </c>
      <c r="E34" s="108"/>
      <c r="F34" s="101"/>
      <c r="G34" s="204"/>
      <c r="H34" s="205"/>
      <c r="I34" s="206"/>
      <c r="J34" s="163"/>
      <c r="K34" s="160"/>
    </row>
    <row r="35" spans="1:11" ht="14" customHeight="1" thickBot="1">
      <c r="A35" s="102"/>
      <c r="B35" s="63"/>
      <c r="C35" s="63"/>
      <c r="D35" s="211" t="s">
        <v>63</v>
      </c>
      <c r="E35" s="212"/>
      <c r="F35" s="103"/>
      <c r="G35" s="104" t="s">
        <v>65</v>
      </c>
      <c r="H35" s="66"/>
      <c r="I35" s="170">
        <f>+H35</f>
        <v>0</v>
      </c>
      <c r="J35" s="165"/>
      <c r="K35" s="161"/>
    </row>
    <row r="36" spans="1:11" ht="14" customHeight="1">
      <c r="A36" s="94"/>
      <c r="B36" s="95"/>
      <c r="C36" s="95"/>
      <c r="D36" s="173" t="s">
        <v>46</v>
      </c>
      <c r="E36" s="95"/>
      <c r="F36" s="96">
        <f>ROUND((E36*0.3),2)</f>
        <v>0</v>
      </c>
      <c r="G36" s="166"/>
      <c r="H36" s="167"/>
      <c r="I36" s="171"/>
      <c r="J36" s="164"/>
      <c r="K36" s="160"/>
    </row>
    <row r="37" spans="1:11" ht="14" customHeight="1">
      <c r="A37" s="97"/>
      <c r="B37" s="62"/>
      <c r="C37" s="62"/>
      <c r="D37" s="174" t="s">
        <v>97</v>
      </c>
      <c r="E37" s="64"/>
      <c r="F37" s="98">
        <f>ROUND((E37*0.56),2)</f>
        <v>0</v>
      </c>
      <c r="G37" s="110" t="s">
        <v>67</v>
      </c>
      <c r="H37" s="65">
        <v>0</v>
      </c>
      <c r="I37" s="172"/>
      <c r="J37" s="163"/>
      <c r="K37" s="160"/>
    </row>
    <row r="38" spans="1:11" ht="14" customHeight="1">
      <c r="A38" s="99"/>
      <c r="B38" s="62"/>
      <c r="C38" s="62"/>
      <c r="D38" s="89" t="s">
        <v>61</v>
      </c>
      <c r="E38" s="213"/>
      <c r="F38" s="100"/>
      <c r="G38" s="111" t="s">
        <v>64</v>
      </c>
      <c r="H38" s="65"/>
      <c r="I38" s="172"/>
      <c r="J38" s="163" t="s">
        <v>54</v>
      </c>
      <c r="K38" s="160"/>
    </row>
    <row r="39" spans="1:11" ht="14" customHeight="1">
      <c r="A39" s="99"/>
      <c r="B39" s="62"/>
      <c r="C39" s="62"/>
      <c r="D39" s="90" t="s">
        <v>60</v>
      </c>
      <c r="E39" s="214"/>
      <c r="F39" s="100"/>
      <c r="G39" s="168" t="s">
        <v>66</v>
      </c>
      <c r="H39" s="65"/>
      <c r="I39" s="169">
        <f>SUM(H37:H39)</f>
        <v>0</v>
      </c>
      <c r="J39" s="163"/>
      <c r="K39" s="160"/>
    </row>
    <row r="40" spans="1:11" ht="14" customHeight="1">
      <c r="A40" s="99"/>
      <c r="B40" s="62"/>
      <c r="C40" s="62"/>
      <c r="D40" s="92" t="s">
        <v>62</v>
      </c>
      <c r="E40" s="215"/>
      <c r="F40" s="101"/>
      <c r="G40" s="204"/>
      <c r="H40" s="205"/>
      <c r="I40" s="206"/>
      <c r="J40" s="163"/>
      <c r="K40" s="160"/>
    </row>
    <row r="41" spans="1:11" ht="14" customHeight="1" thickBot="1">
      <c r="A41" s="102"/>
      <c r="B41" s="63"/>
      <c r="C41" s="63"/>
      <c r="D41" s="211" t="s">
        <v>63</v>
      </c>
      <c r="E41" s="212"/>
      <c r="F41" s="103"/>
      <c r="G41" s="104" t="s">
        <v>65</v>
      </c>
      <c r="H41" s="66"/>
      <c r="I41" s="170">
        <f>+H41</f>
        <v>0</v>
      </c>
      <c r="J41" s="165"/>
      <c r="K41" s="161"/>
    </row>
    <row r="42" spans="1:11" ht="14" customHeight="1">
      <c r="A42" s="94"/>
      <c r="B42" s="95"/>
      <c r="C42" s="95"/>
      <c r="D42" s="173" t="s">
        <v>46</v>
      </c>
      <c r="E42" s="95"/>
      <c r="F42" s="96">
        <f>ROUND((E42*0.3),2)</f>
        <v>0</v>
      </c>
      <c r="G42" s="166"/>
      <c r="H42" s="167"/>
      <c r="I42" s="171"/>
      <c r="J42" s="164"/>
      <c r="K42" s="160"/>
    </row>
    <row r="43" spans="1:11" ht="14" customHeight="1">
      <c r="A43" s="97"/>
      <c r="B43" s="62"/>
      <c r="C43" s="62"/>
      <c r="D43" s="174" t="s">
        <v>97</v>
      </c>
      <c r="E43" s="64"/>
      <c r="F43" s="98">
        <f>ROUND((E43*0.56),2)</f>
        <v>0</v>
      </c>
      <c r="G43" s="110" t="s">
        <v>67</v>
      </c>
      <c r="H43" s="65">
        <v>0</v>
      </c>
      <c r="I43" s="172"/>
      <c r="J43" s="163"/>
      <c r="K43" s="160"/>
    </row>
    <row r="44" spans="1:11" ht="14" customHeight="1">
      <c r="A44" s="99"/>
      <c r="B44" s="62"/>
      <c r="C44" s="62"/>
      <c r="D44" s="89" t="s">
        <v>61</v>
      </c>
      <c r="E44" s="213"/>
      <c r="F44" s="100"/>
      <c r="G44" s="111" t="s">
        <v>64</v>
      </c>
      <c r="H44" s="65"/>
      <c r="I44" s="172"/>
      <c r="J44" s="163" t="s">
        <v>54</v>
      </c>
      <c r="K44" s="160"/>
    </row>
    <row r="45" spans="1:11" ht="14" customHeight="1">
      <c r="A45" s="99"/>
      <c r="B45" s="62"/>
      <c r="C45" s="62"/>
      <c r="D45" s="90" t="s">
        <v>60</v>
      </c>
      <c r="E45" s="214"/>
      <c r="F45" s="100"/>
      <c r="G45" s="168" t="s">
        <v>66</v>
      </c>
      <c r="H45" s="65"/>
      <c r="I45" s="169">
        <f>SUM(H43:H45)</f>
        <v>0</v>
      </c>
      <c r="J45" s="163"/>
      <c r="K45" s="160"/>
    </row>
    <row r="46" spans="1:11" ht="14" customHeight="1">
      <c r="A46" s="99"/>
      <c r="B46" s="62"/>
      <c r="C46" s="62"/>
      <c r="D46" s="92" t="s">
        <v>62</v>
      </c>
      <c r="E46" s="215"/>
      <c r="F46" s="101"/>
      <c r="G46" s="201"/>
      <c r="H46" s="202"/>
      <c r="I46" s="203"/>
      <c r="J46" s="163"/>
      <c r="K46" s="160"/>
    </row>
    <row r="47" spans="1:11" ht="14" customHeight="1" thickBot="1">
      <c r="A47" s="102"/>
      <c r="B47" s="63"/>
      <c r="C47" s="63"/>
      <c r="D47" s="211" t="s">
        <v>63</v>
      </c>
      <c r="E47" s="212"/>
      <c r="F47" s="103"/>
      <c r="G47" s="104" t="s">
        <v>65</v>
      </c>
      <c r="H47" s="66"/>
      <c r="I47" s="170">
        <f>+H47</f>
        <v>0</v>
      </c>
      <c r="J47" s="165"/>
      <c r="K47" s="161"/>
    </row>
    <row r="48" spans="1:11" ht="14" customHeight="1">
      <c r="A48" s="117"/>
      <c r="B48" s="62"/>
      <c r="C48" s="62"/>
      <c r="D48" s="173" t="s">
        <v>46</v>
      </c>
      <c r="E48" s="62"/>
      <c r="F48" s="96">
        <f>ROUND((E48*0.3),2)</f>
        <v>0</v>
      </c>
      <c r="G48" s="166"/>
      <c r="H48" s="167"/>
      <c r="I48" s="171"/>
      <c r="J48" s="164"/>
      <c r="K48" s="160"/>
    </row>
    <row r="49" spans="1:11" ht="14" customHeight="1">
      <c r="A49" s="97"/>
      <c r="B49" s="62"/>
      <c r="C49" s="62"/>
      <c r="D49" s="174" t="s">
        <v>97</v>
      </c>
      <c r="E49" s="64"/>
      <c r="F49" s="98">
        <f>ROUND((E49*0.56),2)</f>
        <v>0</v>
      </c>
      <c r="G49" s="110" t="s">
        <v>67</v>
      </c>
      <c r="H49" s="65">
        <v>0</v>
      </c>
      <c r="I49" s="172"/>
      <c r="J49" s="163"/>
      <c r="K49" s="160"/>
    </row>
    <row r="50" spans="1:11" ht="14" customHeight="1">
      <c r="A50" s="99"/>
      <c r="B50" s="62"/>
      <c r="C50" s="62"/>
      <c r="D50" s="89" t="s">
        <v>61</v>
      </c>
      <c r="E50" s="109"/>
      <c r="F50" s="100"/>
      <c r="G50" s="111" t="s">
        <v>64</v>
      </c>
      <c r="H50" s="65"/>
      <c r="I50" s="172"/>
      <c r="J50" s="163" t="s">
        <v>54</v>
      </c>
      <c r="K50" s="160"/>
    </row>
    <row r="51" spans="1:11" ht="14" customHeight="1">
      <c r="A51" s="99"/>
      <c r="B51" s="62"/>
      <c r="C51" s="62"/>
      <c r="D51" s="89" t="s">
        <v>60</v>
      </c>
      <c r="E51" s="93"/>
      <c r="F51" s="100"/>
      <c r="G51" s="168" t="s">
        <v>66</v>
      </c>
      <c r="H51" s="65"/>
      <c r="I51" s="169">
        <f>SUM(H49:H51)</f>
        <v>0</v>
      </c>
      <c r="J51" s="163"/>
      <c r="K51" s="160"/>
    </row>
    <row r="52" spans="1:11" ht="14" customHeight="1">
      <c r="A52" s="99"/>
      <c r="B52" s="91"/>
      <c r="C52" s="91"/>
      <c r="D52" s="92" t="s">
        <v>62</v>
      </c>
      <c r="E52" s="108"/>
      <c r="F52" s="101"/>
      <c r="G52" s="204"/>
      <c r="H52" s="205"/>
      <c r="I52" s="206"/>
      <c r="J52" s="163"/>
      <c r="K52" s="160"/>
    </row>
    <row r="53" spans="1:11" ht="14" customHeight="1" thickBot="1">
      <c r="A53" s="102"/>
      <c r="B53" s="63"/>
      <c r="C53" s="63"/>
      <c r="D53" s="211" t="s">
        <v>63</v>
      </c>
      <c r="E53" s="212"/>
      <c r="F53" s="103"/>
      <c r="G53" s="104" t="s">
        <v>65</v>
      </c>
      <c r="H53" s="66"/>
      <c r="I53" s="170">
        <f>+H53</f>
        <v>0</v>
      </c>
      <c r="J53" s="165"/>
      <c r="K53" s="161"/>
    </row>
    <row r="54" spans="1:11" ht="14" customHeight="1">
      <c r="A54" s="7" t="s">
        <v>72</v>
      </c>
      <c r="C54" s="7" t="s">
        <v>28</v>
      </c>
      <c r="D54" s="45" t="s">
        <v>29</v>
      </c>
      <c r="E54" s="45" t="s">
        <v>30</v>
      </c>
      <c r="F54" s="131" t="s">
        <v>85</v>
      </c>
      <c r="I54" s="132" t="s">
        <v>85</v>
      </c>
      <c r="K54" s="133" t="s">
        <v>85</v>
      </c>
    </row>
    <row r="55" spans="1:11" ht="14" customHeight="1" thickBot="1">
      <c r="A55" s="7" t="s">
        <v>31</v>
      </c>
      <c r="B55" s="7"/>
      <c r="C55" s="7" t="s">
        <v>32</v>
      </c>
      <c r="D55" s="44">
        <v>8.1999999999999993</v>
      </c>
      <c r="E55" s="44">
        <f>+D55</f>
        <v>8.1999999999999993</v>
      </c>
      <c r="F55" s="40" t="s">
        <v>33</v>
      </c>
      <c r="I55" s="6" t="s">
        <v>34</v>
      </c>
      <c r="K55" s="13" t="s">
        <v>35</v>
      </c>
    </row>
    <row r="56" spans="1:11" ht="14" customHeight="1">
      <c r="A56" s="7" t="s">
        <v>86</v>
      </c>
      <c r="B56" s="7"/>
      <c r="C56" s="7" t="s">
        <v>36</v>
      </c>
      <c r="D56" s="44">
        <v>10.7</v>
      </c>
      <c r="E56" s="44">
        <f>+D56</f>
        <v>10.7</v>
      </c>
      <c r="F56" s="69"/>
      <c r="I56" s="67"/>
      <c r="K56" s="67"/>
    </row>
    <row r="57" spans="1:11" ht="14" customHeight="1" thickBot="1">
      <c r="A57" s="7" t="s">
        <v>68</v>
      </c>
      <c r="B57" s="7"/>
      <c r="C57" s="7" t="s">
        <v>37</v>
      </c>
      <c r="D57" s="44">
        <v>18.399999999999999</v>
      </c>
      <c r="E57" s="44">
        <v>20.9</v>
      </c>
      <c r="F57" s="70">
        <f>SUM(F30:F53)</f>
        <v>0</v>
      </c>
      <c r="I57" s="70">
        <f>SUM(I30:I53)</f>
        <v>0</v>
      </c>
      <c r="K57" s="68">
        <f>SUM(K30:K53)</f>
        <v>0</v>
      </c>
    </row>
    <row r="58" spans="1:11" ht="14" customHeight="1">
      <c r="A58" s="7" t="s">
        <v>69</v>
      </c>
      <c r="B58" s="7"/>
      <c r="C58" s="7" t="s">
        <v>38</v>
      </c>
      <c r="D58" s="44">
        <v>65.900000000000006</v>
      </c>
      <c r="E58" s="44">
        <v>77.900000000000006</v>
      </c>
    </row>
    <row r="59" spans="1:11" ht="14" customHeight="1" thickBot="1">
      <c r="A59" s="7" t="s">
        <v>70</v>
      </c>
      <c r="B59" s="7"/>
      <c r="C59" s="7" t="s">
        <v>39</v>
      </c>
      <c r="D59" s="44">
        <f>SUM(D55:D58)</f>
        <v>103.2</v>
      </c>
      <c r="E59" s="44">
        <f>SUM(E55:E58)</f>
        <v>117.7</v>
      </c>
    </row>
    <row r="60" spans="1:11" ht="14" customHeight="1">
      <c r="A60" s="158" t="s">
        <v>95</v>
      </c>
      <c r="B60" s="141"/>
      <c r="C60" s="142"/>
      <c r="D60" s="141"/>
      <c r="E60" s="143"/>
      <c r="F60" s="144"/>
      <c r="G60" s="145"/>
      <c r="H60" s="143"/>
      <c r="I60" s="144"/>
      <c r="J60" s="143"/>
      <c r="K60" s="146"/>
    </row>
    <row r="61" spans="1:11" ht="14" customHeight="1">
      <c r="A61" s="147"/>
      <c r="B61" s="148" t="s">
        <v>48</v>
      </c>
      <c r="C61" s="149" t="s">
        <v>58</v>
      </c>
      <c r="D61" s="18"/>
      <c r="E61" s="138" t="s">
        <v>48</v>
      </c>
      <c r="F61" s="130" t="s">
        <v>59</v>
      </c>
      <c r="G61" s="140"/>
      <c r="H61" s="75"/>
      <c r="I61" s="137" t="s">
        <v>48</v>
      </c>
      <c r="J61" s="150" t="s">
        <v>54</v>
      </c>
      <c r="K61" s="151"/>
    </row>
    <row r="62" spans="1:11" ht="14" customHeight="1">
      <c r="A62" s="152" t="s">
        <v>73</v>
      </c>
      <c r="B62" s="121">
        <f>F32+F38+F44+F50+F81+F87+F93+F99+F105+F111+F117+F123+F129</f>
        <v>0</v>
      </c>
      <c r="C62" s="119" t="s">
        <v>87</v>
      </c>
      <c r="D62" s="88" t="s">
        <v>91</v>
      </c>
      <c r="E62" s="135">
        <f>I35+I41+I47+I53+I84+I90+I96+I102+I108+I114+I120+I126+I132</f>
        <v>0</v>
      </c>
      <c r="F62" s="120" t="s">
        <v>57</v>
      </c>
      <c r="G62" s="140"/>
      <c r="H62" s="88" t="s">
        <v>89</v>
      </c>
      <c r="I62" s="121">
        <f>SUM(K31:K53)+SUM(K79:K132)</f>
        <v>0</v>
      </c>
      <c r="J62" s="153" t="s">
        <v>54</v>
      </c>
      <c r="K62" s="151"/>
    </row>
    <row r="63" spans="1:11" ht="14" customHeight="1">
      <c r="A63" s="152" t="s">
        <v>74</v>
      </c>
      <c r="B63" s="121">
        <f>+F30+F31+F33+F34+F35+F36+F37+F39+F40+F41+F42+F43+F45+F46+F47+F48+F49+F51+F52+F53+F79+F80+F82+F83+F84+F85+F86+F88+F89+F90+F91+F92+F94+F95+F96+F97+F98+F100+F101+F102+F103+F104+F106+F107+F108+F109+F110+F112+F113+F114+F115+F116+F118+F119+F120+F121+F122+F124+F125+F126+F127+F128+F130+F131+F132</f>
        <v>0</v>
      </c>
      <c r="C63" s="119" t="s">
        <v>53</v>
      </c>
      <c r="D63" s="88" t="s">
        <v>90</v>
      </c>
      <c r="E63" s="135">
        <f>I33+I39+I45+I51+I82+I88+I94+I100+I106+I112+I118+I124+I130</f>
        <v>0</v>
      </c>
      <c r="F63" s="120" t="s">
        <v>55</v>
      </c>
      <c r="G63" s="140"/>
      <c r="H63" s="88" t="s">
        <v>88</v>
      </c>
      <c r="I63" s="121">
        <f>+K30</f>
        <v>0</v>
      </c>
      <c r="J63" s="153" t="s">
        <v>56</v>
      </c>
      <c r="K63" s="151"/>
    </row>
    <row r="64" spans="1:11" ht="14" customHeight="1" thickBot="1">
      <c r="A64" s="152" t="s">
        <v>75</v>
      </c>
      <c r="B64" s="127">
        <v>0</v>
      </c>
      <c r="C64" s="119" t="s">
        <v>54</v>
      </c>
      <c r="D64" s="79"/>
      <c r="E64" s="76"/>
      <c r="F64" s="80"/>
      <c r="G64" s="140"/>
      <c r="H64" s="88" t="s">
        <v>81</v>
      </c>
      <c r="I64" s="159">
        <f>-I19</f>
        <v>0</v>
      </c>
      <c r="J64" s="123" t="s">
        <v>77</v>
      </c>
      <c r="K64" s="151"/>
    </row>
    <row r="65" spans="1:11" ht="14" customHeight="1" thickBot="1">
      <c r="A65" s="154"/>
      <c r="B65" s="129">
        <f>$F$57+$F$136</f>
        <v>0</v>
      </c>
      <c r="C65" s="128" t="s">
        <v>92</v>
      </c>
      <c r="D65" s="134"/>
      <c r="E65" s="136">
        <f>$I$57+$I$136</f>
        <v>0</v>
      </c>
      <c r="F65" s="134" t="s">
        <v>83</v>
      </c>
      <c r="G65" s="140"/>
      <c r="H65" s="134"/>
      <c r="I65" s="162">
        <f>$K$57+$K$136+$I$64</f>
        <v>0</v>
      </c>
      <c r="J65" s="139" t="s">
        <v>84</v>
      </c>
      <c r="K65" s="151"/>
    </row>
    <row r="66" spans="1:11" ht="14" customHeight="1">
      <c r="A66" s="154"/>
      <c r="B66" s="140"/>
      <c r="C66" s="140"/>
      <c r="D66" s="140"/>
      <c r="E66" s="140"/>
      <c r="F66" s="140"/>
      <c r="G66" s="140"/>
      <c r="H66" s="140"/>
      <c r="I66" s="140"/>
      <c r="J66" s="140"/>
      <c r="K66" s="151"/>
    </row>
    <row r="67" spans="1:11" ht="14" customHeight="1" thickBot="1">
      <c r="A67" s="155" t="s">
        <v>47</v>
      </c>
      <c r="B67" s="156"/>
      <c r="C67" s="157"/>
      <c r="D67" s="156"/>
      <c r="E67" s="156"/>
      <c r="F67" s="156"/>
      <c r="G67" s="216" t="s">
        <v>93</v>
      </c>
      <c r="H67" s="217"/>
      <c r="I67" s="217"/>
      <c r="J67" s="218">
        <f>B62+B63+B64+E62+E63+I62+I63+I64</f>
        <v>0</v>
      </c>
      <c r="K67" s="219"/>
    </row>
    <row r="69" spans="1:11" ht="14" customHeight="1">
      <c r="F69" s="113" t="str">
        <f>+F1</f>
        <v>The University of North Carolina - General Administration</v>
      </c>
    </row>
    <row r="70" spans="1:11" ht="14" customHeight="1">
      <c r="F70" s="16" t="str">
        <f>+F2</f>
        <v>REQUEST FOR REIMBURSEMENT OF TRAVEL AND OTHER EXPENSES</v>
      </c>
    </row>
    <row r="71" spans="1:11" ht="14" customHeight="1">
      <c r="F71" s="16" t="str">
        <f>+F3</f>
        <v>INCURRED IN THE DISCHARGE OF OFFICIAL DUTY - INCLUDING PER DIEM (Rev 01/01/2014)</v>
      </c>
    </row>
    <row r="72" spans="1:11" ht="14" customHeight="1">
      <c r="F72" s="17" t="s">
        <v>40</v>
      </c>
    </row>
    <row r="73" spans="1:11" ht="14" customHeight="1">
      <c r="F73" s="16"/>
    </row>
    <row r="74" spans="1:11" ht="14" customHeight="1" thickBot="1">
      <c r="F74" s="16"/>
    </row>
    <row r="75" spans="1:11" ht="4.5" customHeight="1" thickTop="1">
      <c r="A75" s="8"/>
      <c r="B75" s="8"/>
      <c r="C75" s="9"/>
      <c r="D75" s="8"/>
      <c r="E75" s="9"/>
      <c r="F75" s="9"/>
      <c r="G75" s="11"/>
      <c r="H75" s="9"/>
      <c r="I75" s="9"/>
      <c r="J75" s="11"/>
      <c r="K75" s="10"/>
    </row>
    <row r="76" spans="1:11" ht="38.25" customHeight="1">
      <c r="A76" s="4"/>
      <c r="B76" s="175" t="s">
        <v>94</v>
      </c>
      <c r="C76" s="189"/>
      <c r="D76" s="175" t="s">
        <v>71</v>
      </c>
      <c r="E76" s="176"/>
      <c r="F76" s="177"/>
      <c r="G76" s="208" t="s">
        <v>51</v>
      </c>
      <c r="H76" s="209"/>
      <c r="I76" s="210"/>
      <c r="J76" s="207" t="s">
        <v>96</v>
      </c>
      <c r="K76" s="189"/>
    </row>
    <row r="77" spans="1:11" ht="14" customHeight="1">
      <c r="A77" s="2"/>
      <c r="B77" s="2"/>
      <c r="C77" s="2"/>
      <c r="D77" s="2"/>
      <c r="E77" s="2"/>
      <c r="F77" s="2"/>
      <c r="G77" s="12"/>
      <c r="H77" s="2"/>
      <c r="I77" s="2"/>
      <c r="J77" s="12"/>
      <c r="K77" s="3"/>
    </row>
    <row r="78" spans="1:11" ht="28" customHeight="1" thickBot="1">
      <c r="A78" s="49" t="s">
        <v>19</v>
      </c>
      <c r="B78" s="49" t="s">
        <v>9</v>
      </c>
      <c r="C78" s="49" t="s">
        <v>20</v>
      </c>
      <c r="D78" s="49" t="s">
        <v>21</v>
      </c>
      <c r="E78" s="49" t="s">
        <v>22</v>
      </c>
      <c r="F78" s="49" t="s">
        <v>23</v>
      </c>
      <c r="G78" s="50" t="s">
        <v>24</v>
      </c>
      <c r="H78" s="49" t="s">
        <v>11</v>
      </c>
      <c r="I78" s="46" t="s">
        <v>25</v>
      </c>
      <c r="J78" s="50" t="s">
        <v>26</v>
      </c>
      <c r="K78" s="51" t="s">
        <v>41</v>
      </c>
    </row>
    <row r="79" spans="1:11" ht="14" customHeight="1">
      <c r="A79" s="116">
        <v>40062</v>
      </c>
      <c r="B79" s="95"/>
      <c r="C79" s="95"/>
      <c r="D79" s="173" t="s">
        <v>46</v>
      </c>
      <c r="E79" s="95"/>
      <c r="F79" s="96">
        <f>ROUND((E79*0.3),2)</f>
        <v>0</v>
      </c>
      <c r="G79" s="166"/>
      <c r="H79" s="167"/>
      <c r="I79" s="171"/>
      <c r="J79" s="164"/>
      <c r="K79" s="160"/>
    </row>
    <row r="80" spans="1:11" ht="14" customHeight="1">
      <c r="A80" s="97"/>
      <c r="B80" s="62"/>
      <c r="C80" s="62"/>
      <c r="D80" s="174" t="s">
        <v>97</v>
      </c>
      <c r="E80" s="64"/>
      <c r="F80" s="98">
        <f>ROUND((E80*0.56),2)</f>
        <v>0</v>
      </c>
      <c r="G80" s="110" t="s">
        <v>67</v>
      </c>
      <c r="H80" s="65">
        <v>0</v>
      </c>
      <c r="I80" s="172"/>
      <c r="J80" s="163"/>
      <c r="K80" s="160"/>
    </row>
    <row r="81" spans="1:11" ht="14" customHeight="1">
      <c r="A81" s="99"/>
      <c r="B81" s="62"/>
      <c r="C81" s="62"/>
      <c r="D81" s="89" t="s">
        <v>61</v>
      </c>
      <c r="E81" s="109"/>
      <c r="F81" s="100"/>
      <c r="G81" s="111" t="s">
        <v>64</v>
      </c>
      <c r="H81" s="65"/>
      <c r="I81" s="172"/>
      <c r="J81" s="163" t="s">
        <v>54</v>
      </c>
      <c r="K81" s="160"/>
    </row>
    <row r="82" spans="1:11" ht="14" customHeight="1">
      <c r="A82" s="99"/>
      <c r="B82" s="62"/>
      <c r="C82" s="62"/>
      <c r="D82" s="89" t="s">
        <v>60</v>
      </c>
      <c r="E82" s="93"/>
      <c r="F82" s="100"/>
      <c r="G82" s="168" t="s">
        <v>66</v>
      </c>
      <c r="H82" s="65"/>
      <c r="I82" s="169">
        <f>SUM(H80:H82)</f>
        <v>0</v>
      </c>
      <c r="J82" s="163"/>
      <c r="K82" s="160"/>
    </row>
    <row r="83" spans="1:11" ht="14" customHeight="1">
      <c r="A83" s="99"/>
      <c r="B83" s="91"/>
      <c r="C83" s="91"/>
      <c r="D83" s="92" t="s">
        <v>62</v>
      </c>
      <c r="E83" s="108"/>
      <c r="F83" s="101"/>
      <c r="G83" s="204"/>
      <c r="H83" s="205"/>
      <c r="I83" s="206"/>
      <c r="J83" s="163"/>
      <c r="K83" s="160"/>
    </row>
    <row r="84" spans="1:11" ht="14" customHeight="1" thickBot="1">
      <c r="A84" s="102"/>
      <c r="B84" s="63"/>
      <c r="C84" s="63"/>
      <c r="D84" s="211" t="s">
        <v>63</v>
      </c>
      <c r="E84" s="212"/>
      <c r="F84" s="103"/>
      <c r="G84" s="104" t="s">
        <v>65</v>
      </c>
      <c r="H84" s="66"/>
      <c r="I84" s="170">
        <f>+H84</f>
        <v>0</v>
      </c>
      <c r="J84" s="165"/>
      <c r="K84" s="161"/>
    </row>
    <row r="85" spans="1:11" ht="14" customHeight="1">
      <c r="A85" s="74"/>
      <c r="B85" s="62"/>
      <c r="C85" s="62"/>
      <c r="D85" s="173" t="s">
        <v>46</v>
      </c>
      <c r="E85" s="62"/>
      <c r="F85" s="96">
        <f>ROUND((E85*0.3),2)</f>
        <v>0</v>
      </c>
      <c r="G85" s="166"/>
      <c r="H85" s="167"/>
      <c r="I85" s="171"/>
      <c r="J85" s="164"/>
      <c r="K85" s="160"/>
    </row>
    <row r="86" spans="1:11" ht="14" customHeight="1">
      <c r="A86" s="71"/>
      <c r="B86" s="62"/>
      <c r="C86" s="62"/>
      <c r="D86" s="174" t="s">
        <v>97</v>
      </c>
      <c r="E86" s="64"/>
      <c r="F86" s="98">
        <f>ROUND((E86*0.56),2)</f>
        <v>0</v>
      </c>
      <c r="G86" s="110" t="s">
        <v>67</v>
      </c>
      <c r="H86" s="65">
        <v>0</v>
      </c>
      <c r="I86" s="172"/>
      <c r="J86" s="163"/>
      <c r="K86" s="160"/>
    </row>
    <row r="87" spans="1:11" ht="14" customHeight="1">
      <c r="A87" s="72"/>
      <c r="B87" s="62"/>
      <c r="C87" s="62"/>
      <c r="D87" s="89" t="s">
        <v>61</v>
      </c>
      <c r="E87" s="107"/>
      <c r="F87" s="100"/>
      <c r="G87" s="111" t="s">
        <v>64</v>
      </c>
      <c r="H87" s="65"/>
      <c r="I87" s="172"/>
      <c r="J87" s="163" t="s">
        <v>54</v>
      </c>
      <c r="K87" s="160"/>
    </row>
    <row r="88" spans="1:11" ht="14" customHeight="1">
      <c r="A88" s="72"/>
      <c r="B88" s="62"/>
      <c r="C88" s="62"/>
      <c r="D88" s="89" t="s">
        <v>60</v>
      </c>
      <c r="E88" s="5"/>
      <c r="F88" s="100"/>
      <c r="G88" s="168" t="s">
        <v>66</v>
      </c>
      <c r="H88" s="65"/>
      <c r="I88" s="169">
        <f>SUM(H86:H88)</f>
        <v>0</v>
      </c>
      <c r="J88" s="163"/>
      <c r="K88" s="160"/>
    </row>
    <row r="89" spans="1:11" ht="14" customHeight="1">
      <c r="A89" s="72"/>
      <c r="B89" s="91"/>
      <c r="C89" s="91"/>
      <c r="D89" s="92" t="s">
        <v>62</v>
      </c>
      <c r="E89" s="108"/>
      <c r="F89" s="101"/>
      <c r="G89" s="204"/>
      <c r="H89" s="205"/>
      <c r="I89" s="206"/>
      <c r="J89" s="163"/>
      <c r="K89" s="160"/>
    </row>
    <row r="90" spans="1:11" ht="14" customHeight="1" thickBot="1">
      <c r="A90" s="73"/>
      <c r="B90" s="63"/>
      <c r="C90" s="63"/>
      <c r="D90" s="211" t="s">
        <v>63</v>
      </c>
      <c r="E90" s="212"/>
      <c r="F90" s="103"/>
      <c r="G90" s="104" t="s">
        <v>65</v>
      </c>
      <c r="H90" s="66"/>
      <c r="I90" s="170">
        <f>+H90</f>
        <v>0</v>
      </c>
      <c r="J90" s="165"/>
      <c r="K90" s="161"/>
    </row>
    <row r="91" spans="1:11" ht="14" customHeight="1">
      <c r="A91" s="74"/>
      <c r="B91" s="62"/>
      <c r="C91" s="62"/>
      <c r="D91" s="173" t="s">
        <v>46</v>
      </c>
      <c r="E91" s="62"/>
      <c r="F91" s="96">
        <f>ROUND((E91*0.3),2)</f>
        <v>0</v>
      </c>
      <c r="G91" s="166"/>
      <c r="H91" s="167"/>
      <c r="I91" s="171"/>
      <c r="J91" s="164"/>
      <c r="K91" s="160"/>
    </row>
    <row r="92" spans="1:11" ht="14" customHeight="1">
      <c r="A92" s="71"/>
      <c r="B92" s="62"/>
      <c r="C92" s="62"/>
      <c r="D92" s="174" t="s">
        <v>97</v>
      </c>
      <c r="E92" s="64"/>
      <c r="F92" s="98">
        <f>ROUND((E92*0.56),2)</f>
        <v>0</v>
      </c>
      <c r="G92" s="110" t="s">
        <v>67</v>
      </c>
      <c r="H92" s="65">
        <v>0</v>
      </c>
      <c r="I92" s="172"/>
      <c r="J92" s="163"/>
      <c r="K92" s="160"/>
    </row>
    <row r="93" spans="1:11" ht="14" customHeight="1">
      <c r="A93" s="72"/>
      <c r="B93" s="62"/>
      <c r="C93" s="62"/>
      <c r="D93" s="89" t="s">
        <v>61</v>
      </c>
      <c r="E93" s="107"/>
      <c r="F93" s="100"/>
      <c r="G93" s="111" t="s">
        <v>64</v>
      </c>
      <c r="H93" s="65"/>
      <c r="I93" s="172"/>
      <c r="J93" s="163" t="s">
        <v>54</v>
      </c>
      <c r="K93" s="160"/>
    </row>
    <row r="94" spans="1:11" ht="14" customHeight="1">
      <c r="A94" s="72"/>
      <c r="B94" s="62"/>
      <c r="C94" s="62"/>
      <c r="D94" s="89" t="s">
        <v>60</v>
      </c>
      <c r="E94" s="5"/>
      <c r="F94" s="100"/>
      <c r="G94" s="168" t="s">
        <v>66</v>
      </c>
      <c r="H94" s="65"/>
      <c r="I94" s="169">
        <f>SUM(H92:H94)</f>
        <v>0</v>
      </c>
      <c r="J94" s="163"/>
      <c r="K94" s="160"/>
    </row>
    <row r="95" spans="1:11" ht="14" customHeight="1">
      <c r="A95" s="72"/>
      <c r="B95" s="91"/>
      <c r="C95" s="91"/>
      <c r="D95" s="92" t="s">
        <v>62</v>
      </c>
      <c r="E95" s="108"/>
      <c r="F95" s="101"/>
      <c r="G95" s="204"/>
      <c r="H95" s="205"/>
      <c r="I95" s="206"/>
      <c r="J95" s="163"/>
      <c r="K95" s="160"/>
    </row>
    <row r="96" spans="1:11" ht="14" customHeight="1" thickBot="1">
      <c r="A96" s="73"/>
      <c r="B96" s="63"/>
      <c r="C96" s="63"/>
      <c r="D96" s="211" t="s">
        <v>63</v>
      </c>
      <c r="E96" s="212"/>
      <c r="F96" s="103"/>
      <c r="G96" s="104" t="s">
        <v>65</v>
      </c>
      <c r="H96" s="66"/>
      <c r="I96" s="170">
        <f>+H96</f>
        <v>0</v>
      </c>
      <c r="J96" s="165"/>
      <c r="K96" s="161"/>
    </row>
    <row r="97" spans="1:11" ht="14" customHeight="1">
      <c r="A97" s="74"/>
      <c r="B97" s="62"/>
      <c r="C97" s="62"/>
      <c r="D97" s="173" t="s">
        <v>46</v>
      </c>
      <c r="E97" s="62"/>
      <c r="F97" s="96">
        <f>ROUND((E97*0.3),2)</f>
        <v>0</v>
      </c>
      <c r="G97" s="166"/>
      <c r="H97" s="167"/>
      <c r="I97" s="171"/>
      <c r="J97" s="164"/>
      <c r="K97" s="160"/>
    </row>
    <row r="98" spans="1:11" ht="14" customHeight="1">
      <c r="A98" s="71"/>
      <c r="B98" s="62"/>
      <c r="C98" s="62"/>
      <c r="D98" s="174" t="s">
        <v>97</v>
      </c>
      <c r="E98" s="64"/>
      <c r="F98" s="98">
        <f>ROUND((E98*0.56),2)</f>
        <v>0</v>
      </c>
      <c r="G98" s="110" t="s">
        <v>67</v>
      </c>
      <c r="H98" s="65">
        <v>0</v>
      </c>
      <c r="I98" s="172"/>
      <c r="J98" s="163"/>
      <c r="K98" s="160"/>
    </row>
    <row r="99" spans="1:11" ht="14" customHeight="1">
      <c r="A99" s="72"/>
      <c r="B99" s="62"/>
      <c r="C99" s="62"/>
      <c r="D99" s="89" t="s">
        <v>61</v>
      </c>
      <c r="E99" s="107"/>
      <c r="F99" s="100"/>
      <c r="G99" s="111" t="s">
        <v>64</v>
      </c>
      <c r="H99" s="65"/>
      <c r="I99" s="172"/>
      <c r="J99" s="163" t="s">
        <v>54</v>
      </c>
      <c r="K99" s="160"/>
    </row>
    <row r="100" spans="1:11" ht="14" customHeight="1">
      <c r="A100" s="72"/>
      <c r="B100" s="62"/>
      <c r="C100" s="62"/>
      <c r="D100" s="89" t="s">
        <v>60</v>
      </c>
      <c r="E100" s="5"/>
      <c r="F100" s="100"/>
      <c r="G100" s="168" t="s">
        <v>66</v>
      </c>
      <c r="H100" s="65"/>
      <c r="I100" s="169">
        <f>SUM(H98:H100)</f>
        <v>0</v>
      </c>
      <c r="J100" s="163"/>
      <c r="K100" s="160"/>
    </row>
    <row r="101" spans="1:11" ht="14" customHeight="1">
      <c r="A101" s="72"/>
      <c r="B101" s="91"/>
      <c r="C101" s="91"/>
      <c r="D101" s="92" t="s">
        <v>62</v>
      </c>
      <c r="E101" s="108"/>
      <c r="F101" s="101"/>
      <c r="G101" s="204"/>
      <c r="H101" s="205"/>
      <c r="I101" s="206"/>
      <c r="J101" s="163"/>
      <c r="K101" s="160"/>
    </row>
    <row r="102" spans="1:11" ht="14" customHeight="1" thickBot="1">
      <c r="A102" s="73"/>
      <c r="B102" s="63"/>
      <c r="C102" s="63"/>
      <c r="D102" s="211" t="s">
        <v>63</v>
      </c>
      <c r="E102" s="212"/>
      <c r="F102" s="103"/>
      <c r="G102" s="104" t="s">
        <v>65</v>
      </c>
      <c r="H102" s="66"/>
      <c r="I102" s="170">
        <f>+H102</f>
        <v>0</v>
      </c>
      <c r="J102" s="165"/>
      <c r="K102" s="161"/>
    </row>
    <row r="103" spans="1:11" ht="14" customHeight="1">
      <c r="A103" s="74"/>
      <c r="B103" s="62"/>
      <c r="C103" s="62"/>
      <c r="D103" s="173" t="s">
        <v>46</v>
      </c>
      <c r="E103" s="62"/>
      <c r="F103" s="96">
        <f>ROUND((E103*0.3),2)</f>
        <v>0</v>
      </c>
      <c r="G103" s="166"/>
      <c r="H103" s="167"/>
      <c r="I103" s="171"/>
      <c r="J103" s="164"/>
      <c r="K103" s="160"/>
    </row>
    <row r="104" spans="1:11" ht="14" customHeight="1">
      <c r="A104" s="71"/>
      <c r="B104" s="62"/>
      <c r="C104" s="62"/>
      <c r="D104" s="174" t="s">
        <v>50</v>
      </c>
      <c r="E104" s="64"/>
      <c r="F104" s="98">
        <f>ROUND((E104*0.56),2)</f>
        <v>0</v>
      </c>
      <c r="G104" s="110" t="s">
        <v>67</v>
      </c>
      <c r="H104" s="65">
        <v>0</v>
      </c>
      <c r="I104" s="172"/>
      <c r="J104" s="163"/>
      <c r="K104" s="160"/>
    </row>
    <row r="105" spans="1:11" ht="14" customHeight="1">
      <c r="A105" s="72"/>
      <c r="B105" s="62"/>
      <c r="C105" s="62"/>
      <c r="D105" s="89" t="s">
        <v>61</v>
      </c>
      <c r="E105" s="107"/>
      <c r="F105" s="100"/>
      <c r="G105" s="111" t="s">
        <v>64</v>
      </c>
      <c r="H105" s="65"/>
      <c r="I105" s="172"/>
      <c r="J105" s="163" t="s">
        <v>54</v>
      </c>
      <c r="K105" s="160"/>
    </row>
    <row r="106" spans="1:11" ht="14" customHeight="1">
      <c r="A106" s="72"/>
      <c r="B106" s="62"/>
      <c r="C106" s="62"/>
      <c r="D106" s="89" t="s">
        <v>60</v>
      </c>
      <c r="E106" s="5"/>
      <c r="F106" s="100"/>
      <c r="G106" s="168" t="s">
        <v>66</v>
      </c>
      <c r="H106" s="65"/>
      <c r="I106" s="169">
        <f>SUM(H104:H106)</f>
        <v>0</v>
      </c>
      <c r="J106" s="163"/>
      <c r="K106" s="160"/>
    </row>
    <row r="107" spans="1:11" ht="14" customHeight="1">
      <c r="A107" s="72"/>
      <c r="B107" s="91"/>
      <c r="C107" s="91"/>
      <c r="D107" s="92" t="s">
        <v>62</v>
      </c>
      <c r="E107" s="108"/>
      <c r="F107" s="101"/>
      <c r="G107" s="204"/>
      <c r="H107" s="205"/>
      <c r="I107" s="206"/>
      <c r="J107" s="163"/>
      <c r="K107" s="160"/>
    </row>
    <row r="108" spans="1:11" ht="14" customHeight="1" thickBot="1">
      <c r="A108" s="73"/>
      <c r="B108" s="63"/>
      <c r="C108" s="63"/>
      <c r="D108" s="211" t="s">
        <v>63</v>
      </c>
      <c r="E108" s="212"/>
      <c r="F108" s="103"/>
      <c r="G108" s="104" t="s">
        <v>65</v>
      </c>
      <c r="H108" s="66"/>
      <c r="I108" s="170">
        <f>+H108</f>
        <v>0</v>
      </c>
      <c r="J108" s="165"/>
      <c r="K108" s="161"/>
    </row>
    <row r="109" spans="1:11" ht="14" customHeight="1">
      <c r="A109" s="74"/>
      <c r="B109" s="62"/>
      <c r="C109" s="62"/>
      <c r="D109" s="173" t="s">
        <v>46</v>
      </c>
      <c r="E109" s="62"/>
      <c r="F109" s="96">
        <f>ROUND((E109*0.3),2)</f>
        <v>0</v>
      </c>
      <c r="G109" s="166"/>
      <c r="H109" s="167"/>
      <c r="I109" s="171"/>
      <c r="J109" s="164"/>
      <c r="K109" s="160"/>
    </row>
    <row r="110" spans="1:11" ht="14" customHeight="1">
      <c r="A110" s="71"/>
      <c r="B110" s="62"/>
      <c r="C110" s="62"/>
      <c r="D110" s="174" t="s">
        <v>97</v>
      </c>
      <c r="E110" s="64"/>
      <c r="F110" s="98">
        <f>ROUND((E110*0.56),2)</f>
        <v>0</v>
      </c>
      <c r="G110" s="110" t="s">
        <v>67</v>
      </c>
      <c r="H110" s="65">
        <v>0</v>
      </c>
      <c r="I110" s="172"/>
      <c r="J110" s="163"/>
      <c r="K110" s="160"/>
    </row>
    <row r="111" spans="1:11" ht="14" customHeight="1">
      <c r="A111" s="72"/>
      <c r="B111" s="62"/>
      <c r="C111" s="62"/>
      <c r="D111" s="89" t="s">
        <v>61</v>
      </c>
      <c r="E111" s="107"/>
      <c r="F111" s="100"/>
      <c r="G111" s="111" t="s">
        <v>64</v>
      </c>
      <c r="H111" s="65"/>
      <c r="I111" s="172"/>
      <c r="J111" s="163" t="s">
        <v>54</v>
      </c>
      <c r="K111" s="160"/>
    </row>
    <row r="112" spans="1:11" ht="14" customHeight="1">
      <c r="A112" s="72"/>
      <c r="B112" s="62"/>
      <c r="C112" s="62"/>
      <c r="D112" s="89" t="s">
        <v>60</v>
      </c>
      <c r="E112" s="5"/>
      <c r="F112" s="100"/>
      <c r="G112" s="168" t="s">
        <v>66</v>
      </c>
      <c r="H112" s="65"/>
      <c r="I112" s="169">
        <f>SUM(H110:H112)</f>
        <v>0</v>
      </c>
      <c r="J112" s="163"/>
      <c r="K112" s="160"/>
    </row>
    <row r="113" spans="1:11" ht="14" customHeight="1">
      <c r="A113" s="72"/>
      <c r="B113" s="91"/>
      <c r="C113" s="91"/>
      <c r="D113" s="92" t="s">
        <v>62</v>
      </c>
      <c r="E113" s="108"/>
      <c r="F113" s="101"/>
      <c r="G113" s="204"/>
      <c r="H113" s="205"/>
      <c r="I113" s="206"/>
      <c r="J113" s="163"/>
      <c r="K113" s="160"/>
    </row>
    <row r="114" spans="1:11" ht="14" customHeight="1" thickBot="1">
      <c r="A114" s="73"/>
      <c r="B114" s="63"/>
      <c r="C114" s="63"/>
      <c r="D114" s="211" t="s">
        <v>63</v>
      </c>
      <c r="E114" s="212"/>
      <c r="F114" s="103"/>
      <c r="G114" s="104" t="s">
        <v>65</v>
      </c>
      <c r="H114" s="66"/>
      <c r="I114" s="170">
        <f>+H114</f>
        <v>0</v>
      </c>
      <c r="J114" s="165"/>
      <c r="K114" s="161"/>
    </row>
    <row r="115" spans="1:11" ht="14" customHeight="1">
      <c r="A115" s="74"/>
      <c r="B115" s="62"/>
      <c r="C115" s="62"/>
      <c r="D115" s="173" t="s">
        <v>46</v>
      </c>
      <c r="E115" s="62"/>
      <c r="F115" s="96">
        <f>ROUND((E115*0.3),2)</f>
        <v>0</v>
      </c>
      <c r="G115" s="166"/>
      <c r="H115" s="167"/>
      <c r="I115" s="171"/>
      <c r="J115" s="164"/>
      <c r="K115" s="160"/>
    </row>
    <row r="116" spans="1:11" ht="14" customHeight="1">
      <c r="A116" s="71"/>
      <c r="B116" s="62"/>
      <c r="C116" s="62"/>
      <c r="D116" s="174" t="s">
        <v>97</v>
      </c>
      <c r="E116" s="64"/>
      <c r="F116" s="98">
        <f>ROUND((E116*0.56),2)</f>
        <v>0</v>
      </c>
      <c r="G116" s="110" t="s">
        <v>67</v>
      </c>
      <c r="H116" s="65">
        <v>0</v>
      </c>
      <c r="I116" s="172"/>
      <c r="J116" s="163"/>
      <c r="K116" s="160"/>
    </row>
    <row r="117" spans="1:11" ht="14" customHeight="1">
      <c r="A117" s="72"/>
      <c r="B117" s="62"/>
      <c r="C117" s="62"/>
      <c r="D117" s="89" t="s">
        <v>61</v>
      </c>
      <c r="E117" s="107"/>
      <c r="F117" s="100"/>
      <c r="G117" s="111" t="s">
        <v>64</v>
      </c>
      <c r="H117" s="65"/>
      <c r="I117" s="172"/>
      <c r="J117" s="163" t="s">
        <v>54</v>
      </c>
      <c r="K117" s="160"/>
    </row>
    <row r="118" spans="1:11" ht="14" customHeight="1">
      <c r="A118" s="72"/>
      <c r="B118" s="62"/>
      <c r="C118" s="62"/>
      <c r="D118" s="89" t="s">
        <v>60</v>
      </c>
      <c r="E118" s="5"/>
      <c r="F118" s="100"/>
      <c r="G118" s="168" t="s">
        <v>66</v>
      </c>
      <c r="H118" s="65"/>
      <c r="I118" s="169">
        <f>SUM(H116:H118)</f>
        <v>0</v>
      </c>
      <c r="J118" s="163"/>
      <c r="K118" s="160"/>
    </row>
    <row r="119" spans="1:11" ht="14" customHeight="1">
      <c r="A119" s="72"/>
      <c r="B119" s="91"/>
      <c r="C119" s="91"/>
      <c r="D119" s="92" t="s">
        <v>62</v>
      </c>
      <c r="E119" s="108"/>
      <c r="F119" s="101"/>
      <c r="G119" s="204"/>
      <c r="H119" s="205"/>
      <c r="I119" s="206"/>
      <c r="J119" s="163"/>
      <c r="K119" s="160"/>
    </row>
    <row r="120" spans="1:11" ht="14" customHeight="1" thickBot="1">
      <c r="A120" s="73"/>
      <c r="B120" s="63"/>
      <c r="C120" s="63"/>
      <c r="D120" s="211" t="s">
        <v>63</v>
      </c>
      <c r="E120" s="212"/>
      <c r="F120" s="103"/>
      <c r="G120" s="104" t="s">
        <v>65</v>
      </c>
      <c r="H120" s="66"/>
      <c r="I120" s="170">
        <f>+H120</f>
        <v>0</v>
      </c>
      <c r="J120" s="165"/>
      <c r="K120" s="161"/>
    </row>
    <row r="121" spans="1:11" ht="14" customHeight="1">
      <c r="A121" s="74"/>
      <c r="B121" s="62"/>
      <c r="C121" s="62"/>
      <c r="D121" s="173" t="s">
        <v>46</v>
      </c>
      <c r="E121" s="62"/>
      <c r="F121" s="96">
        <f>ROUND((E121*0.3),2)</f>
        <v>0</v>
      </c>
      <c r="G121" s="166"/>
      <c r="H121" s="167"/>
      <c r="I121" s="171"/>
      <c r="J121" s="164"/>
      <c r="K121" s="160"/>
    </row>
    <row r="122" spans="1:11" ht="14" customHeight="1">
      <c r="A122" s="71"/>
      <c r="B122" s="62"/>
      <c r="C122" s="62"/>
      <c r="D122" s="174" t="s">
        <v>97</v>
      </c>
      <c r="E122" s="64"/>
      <c r="F122" s="98">
        <f>ROUND((E122*0.56),2)</f>
        <v>0</v>
      </c>
      <c r="G122" s="110" t="s">
        <v>67</v>
      </c>
      <c r="H122" s="65">
        <v>0</v>
      </c>
      <c r="I122" s="172"/>
      <c r="J122" s="163"/>
      <c r="K122" s="160"/>
    </row>
    <row r="123" spans="1:11" ht="14" customHeight="1">
      <c r="A123" s="72"/>
      <c r="B123" s="62"/>
      <c r="C123" s="62"/>
      <c r="D123" s="89" t="s">
        <v>61</v>
      </c>
      <c r="E123" s="107"/>
      <c r="F123" s="100"/>
      <c r="G123" s="111" t="s">
        <v>64</v>
      </c>
      <c r="H123" s="65"/>
      <c r="I123" s="172"/>
      <c r="J123" s="163" t="s">
        <v>54</v>
      </c>
      <c r="K123" s="160"/>
    </row>
    <row r="124" spans="1:11" ht="14" customHeight="1">
      <c r="A124" s="72"/>
      <c r="B124" s="62"/>
      <c r="C124" s="62"/>
      <c r="D124" s="89" t="s">
        <v>60</v>
      </c>
      <c r="E124" s="5"/>
      <c r="F124" s="100"/>
      <c r="G124" s="168" t="s">
        <v>66</v>
      </c>
      <c r="H124" s="65"/>
      <c r="I124" s="169">
        <f>SUM(H122:H124)</f>
        <v>0</v>
      </c>
      <c r="J124" s="163"/>
      <c r="K124" s="160"/>
    </row>
    <row r="125" spans="1:11" ht="14" customHeight="1">
      <c r="A125" s="72"/>
      <c r="B125" s="91"/>
      <c r="C125" s="91"/>
      <c r="D125" s="92" t="s">
        <v>62</v>
      </c>
      <c r="E125" s="108"/>
      <c r="F125" s="101"/>
      <c r="G125" s="204"/>
      <c r="H125" s="205"/>
      <c r="I125" s="206"/>
      <c r="J125" s="163"/>
      <c r="K125" s="160"/>
    </row>
    <row r="126" spans="1:11" ht="14" customHeight="1" thickBot="1">
      <c r="A126" s="73"/>
      <c r="B126" s="63"/>
      <c r="C126" s="63"/>
      <c r="D126" s="211" t="s">
        <v>63</v>
      </c>
      <c r="E126" s="212"/>
      <c r="F126" s="103"/>
      <c r="G126" s="104" t="s">
        <v>65</v>
      </c>
      <c r="H126" s="66"/>
      <c r="I126" s="170">
        <f>+H126</f>
        <v>0</v>
      </c>
      <c r="J126" s="165"/>
      <c r="K126" s="161"/>
    </row>
    <row r="127" spans="1:11" ht="14" customHeight="1">
      <c r="A127" s="74"/>
      <c r="B127" s="62"/>
      <c r="C127" s="62"/>
      <c r="D127" s="173" t="s">
        <v>46</v>
      </c>
      <c r="E127" s="62"/>
      <c r="F127" s="96">
        <f>ROUND((E127*0.3),2)</f>
        <v>0</v>
      </c>
      <c r="G127" s="166"/>
      <c r="H127" s="167"/>
      <c r="I127" s="171"/>
      <c r="J127" s="164"/>
      <c r="K127" s="160"/>
    </row>
    <row r="128" spans="1:11" ht="14" customHeight="1">
      <c r="A128" s="71"/>
      <c r="B128" s="62"/>
      <c r="C128" s="62"/>
      <c r="D128" s="174" t="s">
        <v>97</v>
      </c>
      <c r="E128" s="64"/>
      <c r="F128" s="98">
        <f>ROUND((E128*0.56),2)</f>
        <v>0</v>
      </c>
      <c r="G128" s="110" t="s">
        <v>67</v>
      </c>
      <c r="H128" s="65">
        <v>0</v>
      </c>
      <c r="I128" s="172"/>
      <c r="J128" s="163"/>
      <c r="K128" s="160"/>
    </row>
    <row r="129" spans="1:11" ht="14" customHeight="1">
      <c r="A129" s="72"/>
      <c r="B129" s="62"/>
      <c r="C129" s="62"/>
      <c r="D129" s="89" t="s">
        <v>61</v>
      </c>
      <c r="E129" s="107"/>
      <c r="F129" s="100"/>
      <c r="G129" s="111" t="s">
        <v>64</v>
      </c>
      <c r="H129" s="65"/>
      <c r="I129" s="172"/>
      <c r="J129" s="163" t="s">
        <v>54</v>
      </c>
      <c r="K129" s="160"/>
    </row>
    <row r="130" spans="1:11" ht="14" customHeight="1">
      <c r="A130" s="72"/>
      <c r="B130" s="62"/>
      <c r="C130" s="62"/>
      <c r="D130" s="89" t="s">
        <v>60</v>
      </c>
      <c r="E130" s="5"/>
      <c r="F130" s="100"/>
      <c r="G130" s="168" t="s">
        <v>66</v>
      </c>
      <c r="H130" s="65"/>
      <c r="I130" s="169">
        <f>SUM(H128:H130)</f>
        <v>0</v>
      </c>
      <c r="J130" s="163"/>
      <c r="K130" s="160"/>
    </row>
    <row r="131" spans="1:11" ht="14" customHeight="1">
      <c r="A131" s="72"/>
      <c r="B131" s="91"/>
      <c r="C131" s="91"/>
      <c r="D131" s="92" t="s">
        <v>62</v>
      </c>
      <c r="E131" s="108"/>
      <c r="F131" s="101"/>
      <c r="G131" s="204"/>
      <c r="H131" s="205"/>
      <c r="I131" s="206"/>
      <c r="J131" s="163"/>
      <c r="K131" s="160"/>
    </row>
    <row r="132" spans="1:11" ht="14" customHeight="1" thickBot="1">
      <c r="A132" s="73"/>
      <c r="B132" s="63"/>
      <c r="C132" s="63"/>
      <c r="D132" s="211" t="s">
        <v>63</v>
      </c>
      <c r="E132" s="212"/>
      <c r="F132" s="103"/>
      <c r="G132" s="104" t="s">
        <v>65</v>
      </c>
      <c r="H132" s="66"/>
      <c r="I132" s="170">
        <f>+H132</f>
        <v>0</v>
      </c>
      <c r="J132" s="165"/>
      <c r="K132" s="161"/>
    </row>
    <row r="133" spans="1:11" ht="14" customHeight="1">
      <c r="A133" s="7" t="s">
        <v>72</v>
      </c>
      <c r="C133" s="7" t="s">
        <v>28</v>
      </c>
      <c r="D133" s="45" t="s">
        <v>29</v>
      </c>
      <c r="E133" s="45" t="s">
        <v>30</v>
      </c>
      <c r="F133" s="131" t="s">
        <v>85</v>
      </c>
      <c r="I133" s="132" t="s">
        <v>85</v>
      </c>
      <c r="K133" s="133" t="s">
        <v>85</v>
      </c>
    </row>
    <row r="134" spans="1:11" ht="14" customHeight="1" thickBot="1">
      <c r="A134" s="7" t="s">
        <v>31</v>
      </c>
      <c r="B134" s="7"/>
      <c r="C134" s="7" t="s">
        <v>32</v>
      </c>
      <c r="D134" s="44">
        <f>+D55</f>
        <v>8.1999999999999993</v>
      </c>
      <c r="E134" s="44">
        <f>+D55</f>
        <v>8.1999999999999993</v>
      </c>
      <c r="F134" s="40" t="s">
        <v>33</v>
      </c>
      <c r="I134" s="6" t="s">
        <v>34</v>
      </c>
      <c r="K134" s="13" t="s">
        <v>35</v>
      </c>
    </row>
    <row r="135" spans="1:11" ht="14" customHeight="1">
      <c r="A135" s="7" t="s">
        <v>86</v>
      </c>
      <c r="B135" s="7"/>
      <c r="C135" s="7" t="s">
        <v>36</v>
      </c>
      <c r="D135" s="44">
        <f>+D56</f>
        <v>10.7</v>
      </c>
      <c r="E135" s="44">
        <f>+E56</f>
        <v>10.7</v>
      </c>
      <c r="F135" s="69"/>
      <c r="I135" s="67"/>
      <c r="K135" s="67"/>
    </row>
    <row r="136" spans="1:11" ht="14" customHeight="1" thickBot="1">
      <c r="A136" s="7" t="s">
        <v>68</v>
      </c>
      <c r="B136" s="7"/>
      <c r="C136" s="7" t="s">
        <v>37</v>
      </c>
      <c r="D136" s="44">
        <f>+D57</f>
        <v>18.399999999999999</v>
      </c>
      <c r="E136" s="44">
        <f>+E57</f>
        <v>20.9</v>
      </c>
      <c r="F136" s="70">
        <f>SUM(F79:F132)</f>
        <v>0</v>
      </c>
      <c r="I136" s="70">
        <f>SUM(I79:I132)</f>
        <v>0</v>
      </c>
      <c r="K136" s="68">
        <f>SUM(K79:K132)</f>
        <v>0</v>
      </c>
    </row>
    <row r="137" spans="1:11" ht="14" customHeight="1">
      <c r="A137" s="7" t="s">
        <v>69</v>
      </c>
      <c r="B137" s="7"/>
      <c r="C137" s="7" t="s">
        <v>38</v>
      </c>
      <c r="D137" s="44">
        <f>+D58</f>
        <v>65.900000000000006</v>
      </c>
      <c r="E137" s="44">
        <f>+E58</f>
        <v>77.900000000000006</v>
      </c>
    </row>
    <row r="138" spans="1:11" ht="14" customHeight="1">
      <c r="A138" s="7" t="s">
        <v>70</v>
      </c>
      <c r="B138" s="7"/>
      <c r="C138" s="7" t="s">
        <v>39</v>
      </c>
      <c r="D138" s="44">
        <f>SUM(D134:D137)</f>
        <v>103.2</v>
      </c>
      <c r="E138" s="44">
        <f>SUM(E134:E137)</f>
        <v>117.7</v>
      </c>
    </row>
    <row r="139" spans="1:11" ht="14" customHeight="1">
      <c r="A139" s="7"/>
      <c r="C139" s="7"/>
    </row>
  </sheetData>
  <customSheetViews>
    <customSheetView guid="{09966A4B-80EC-4144-8F85-0F510AE56EF4}" showGridLines="0" zeroValues="0" showRuler="0">
      <rowBreaks count="1" manualBreakCount="1">
        <brk id="62" max="65535" man="1"/>
      </rowBreaks>
      <printOptions horizontalCentered="1"/>
      <pageSetup scale="80" orientation="portrait"/>
      <headerFooter alignWithMargins="0">
        <oddHeader>&amp;L&amp;"Geneva"Form  BD403-GA</oddHeader>
        <oddFooter>&amp;L&amp;"Geneva,Regular"Form No.  GA-2  01/01</oddFooter>
      </headerFooter>
    </customSheetView>
  </customSheetViews>
  <mergeCells count="52">
    <mergeCell ref="G67:I67"/>
    <mergeCell ref="J67:K67"/>
    <mergeCell ref="D132:E132"/>
    <mergeCell ref="G113:I113"/>
    <mergeCell ref="G119:I119"/>
    <mergeCell ref="G125:I125"/>
    <mergeCell ref="G131:I131"/>
    <mergeCell ref="G107:I107"/>
    <mergeCell ref="G83:I83"/>
    <mergeCell ref="G89:I89"/>
    <mergeCell ref="G95:I95"/>
    <mergeCell ref="G101:I101"/>
    <mergeCell ref="J76:K76"/>
    <mergeCell ref="G76:I76"/>
    <mergeCell ref="D108:E108"/>
    <mergeCell ref="D114:E114"/>
    <mergeCell ref="D120:E120"/>
    <mergeCell ref="D126:E126"/>
    <mergeCell ref="D47:E47"/>
    <mergeCell ref="E44:E46"/>
    <mergeCell ref="D53:E53"/>
    <mergeCell ref="D96:E96"/>
    <mergeCell ref="D102:E102"/>
    <mergeCell ref="D35:E35"/>
    <mergeCell ref="D41:E41"/>
    <mergeCell ref="E38:E40"/>
    <mergeCell ref="D84:E84"/>
    <mergeCell ref="D90:E90"/>
    <mergeCell ref="B76:C76"/>
    <mergeCell ref="D76:F76"/>
    <mergeCell ref="A24:D24"/>
    <mergeCell ref="A14:B14"/>
    <mergeCell ref="C14:E14"/>
    <mergeCell ref="A16:E18"/>
    <mergeCell ref="B27:C27"/>
    <mergeCell ref="F14:K14"/>
    <mergeCell ref="F15:K15"/>
    <mergeCell ref="F16:K16"/>
    <mergeCell ref="G46:I46"/>
    <mergeCell ref="G52:I52"/>
    <mergeCell ref="J27:K27"/>
    <mergeCell ref="G34:I34"/>
    <mergeCell ref="G40:I40"/>
    <mergeCell ref="G27:I27"/>
    <mergeCell ref="D27:F27"/>
    <mergeCell ref="I8:K8"/>
    <mergeCell ref="A10:E10"/>
    <mergeCell ref="F10:H10"/>
    <mergeCell ref="I10:K10"/>
    <mergeCell ref="A12:E12"/>
    <mergeCell ref="A8:C8"/>
    <mergeCell ref="D8:H8"/>
  </mergeCells>
  <phoneticPr fontId="0" type="noConversion"/>
  <dataValidations count="3">
    <dataValidation type="decimal" allowBlank="1" showInputMessage="1" showErrorMessage="1" error="Max Lunch Allow = $10.70" sqref="H32 H38 H44 H50 H81 H87 H93 H99 H105 H111 H117 H123 H129">
      <formula1>0</formula1>
      <formula2>10.7</formula2>
    </dataValidation>
    <dataValidation type="decimal" allowBlank="1" showInputMessage="1" showErrorMessage="1" error="Max Dinner Allow_x000a_In-State = $18.40_x000a_Out-State = $20.90" sqref="H33 H39 H45 H51 H82 H88 H94 H100 H106 H112 H118 H124 H130">
      <formula1>0</formula1>
      <formula2>20.9</formula2>
    </dataValidation>
    <dataValidation type="decimal" allowBlank="1" showInputMessage="1" showErrorMessage="1" error="Max Breakfast Allow = $8.20" sqref="H31 H37 H43 H49 H80 H86 H92 H98 H104 H110 H116 H122 H128">
      <formula1>0</formula1>
      <formula2>8.2</formula2>
    </dataValidation>
  </dataValidations>
  <printOptions horizontalCentered="1"/>
  <pageMargins left="0.25" right="0.25" top="0.25" bottom="0" header="0.5" footer="0.25"/>
  <pageSetup scale="80" orientation="portrait"/>
  <headerFooter alignWithMargins="0">
    <oddHeader>&amp;L&amp;"Geneva"Form  BD403-GA</oddHeader>
    <oddFooter>&amp;L&amp;"Geneva,Regular"&amp;7Form No.  GA-2  01/01/2014</oddFooter>
  </headerFooter>
  <rowBreaks count="1" manualBreakCount="1">
    <brk id="68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Reimbursement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Reimbursement Form</dc:title>
  <dc:creator>Becki Boor</dc:creator>
  <cp:lastModifiedBy>Dena  Konkel</cp:lastModifiedBy>
  <cp:lastPrinted>2013-10-25T11:44:56Z</cp:lastPrinted>
  <dcterms:created xsi:type="dcterms:W3CDTF">1999-03-24T17:21:24Z</dcterms:created>
  <dcterms:modified xsi:type="dcterms:W3CDTF">2014-02-27T15:17:34Z</dcterms:modified>
</cp:coreProperties>
</file>